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1D1A7B46-DE57-48FB-8E1B-B64108087458}" xr6:coauthVersionLast="47" xr6:coauthVersionMax="47" xr10:uidLastSave="{00000000-0000-0000-0000-000000000000}"/>
  <bookViews>
    <workbookView xWindow="-120" yWindow="-120" windowWidth="29040" windowHeight="15720" tabRatio="500" firstSheet="1" activeTab="3" xr2:uid="{00000000-000D-0000-FFFF-FFFF00000000}"/>
  </bookViews>
  <sheets>
    <sheet name="Naslovna" sheetId="1" r:id="rId1"/>
    <sheet name="I. OPĆI DIO" sheetId="2" r:id="rId2"/>
    <sheet name="EKONOMSKA KLASIFIKACIJA" sheetId="3" r:id="rId3"/>
    <sheet name="POSEBNI DIO" sheetId="4" r:id="rId4"/>
    <sheet name="Sheet2" sheetId="5" state="hidden" r:id="rId5"/>
    <sheet name="Sheet1" sheetId="6" state="hidden" r:id="rId6"/>
    <sheet name="List25" sheetId="7" state="hidden" r:id="rId7"/>
    <sheet name="List26" sheetId="8" state="hidden" r:id="rId8"/>
    <sheet name="List11" sheetId="9" r:id="rId9"/>
  </sheets>
  <definedNames>
    <definedName name="_xlnm.Print_Area" localSheetId="1">'I. OPĆI DIO'!$A$2:$H$28</definedName>
    <definedName name="_xlnm.Print_Area" localSheetId="0">Naslovna!$A$1:$I$30</definedName>
    <definedName name="_xlnm.Print_Area" localSheetId="3">'POSEBNI DIO'!$A$1:$I$76</definedName>
    <definedName name="Print_Area_0" localSheetId="3">#REF!</definedName>
    <definedName name="_xlnm.Print_Titles" localSheetId="3">'POSEBNI DIO'!$1:$3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6" l="1"/>
  <c r="D8" i="6"/>
  <c r="D7" i="6"/>
  <c r="D6" i="6"/>
  <c r="D5" i="6"/>
  <c r="D4" i="6"/>
  <c r="D3" i="6"/>
  <c r="H2" i="4"/>
  <c r="H74" i="3"/>
  <c r="G74" i="3"/>
  <c r="G73" i="3"/>
  <c r="G72" i="3"/>
  <c r="H69" i="3"/>
  <c r="G69" i="3"/>
  <c r="H68" i="3"/>
  <c r="G68" i="3"/>
  <c r="H65" i="3"/>
  <c r="G65" i="3"/>
  <c r="H64" i="3"/>
  <c r="G64" i="3"/>
  <c r="H63" i="3"/>
  <c r="G63" i="3"/>
  <c r="H62" i="3"/>
  <c r="G62" i="3"/>
  <c r="H61" i="3"/>
  <c r="G61" i="3"/>
  <c r="F60" i="3"/>
  <c r="C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F50" i="3"/>
  <c r="C50" i="3"/>
  <c r="H49" i="3"/>
  <c r="G49" i="3"/>
  <c r="H48" i="3"/>
  <c r="G48" i="3"/>
  <c r="H47" i="3"/>
  <c r="G47" i="3"/>
  <c r="H46" i="3"/>
  <c r="G46" i="3"/>
  <c r="H45" i="3"/>
  <c r="G45" i="3"/>
  <c r="H44" i="3"/>
  <c r="G44" i="3"/>
  <c r="F43" i="3"/>
  <c r="C43" i="3"/>
  <c r="H42" i="3"/>
  <c r="G42" i="3"/>
  <c r="H41" i="3"/>
  <c r="G41" i="3"/>
  <c r="H40" i="3"/>
  <c r="G40" i="3"/>
  <c r="H39" i="3"/>
  <c r="G39" i="3"/>
  <c r="F38" i="3"/>
  <c r="C38" i="3"/>
  <c r="E37" i="3"/>
  <c r="D37" i="3"/>
  <c r="H36" i="3"/>
  <c r="G36" i="3"/>
  <c r="H33" i="3"/>
  <c r="G33" i="3"/>
  <c r="H31" i="3"/>
  <c r="G31" i="3"/>
  <c r="H30" i="3"/>
  <c r="G30" i="3"/>
  <c r="F28" i="3"/>
  <c r="F27" i="3" s="1"/>
  <c r="E28" i="3"/>
  <c r="E27" i="3" s="1"/>
  <c r="D28" i="3"/>
  <c r="D27" i="3" s="1"/>
  <c r="D81" i="3" s="1"/>
  <c r="C28" i="3"/>
  <c r="C27" i="3" s="1"/>
  <c r="G24" i="3"/>
  <c r="G23" i="3"/>
  <c r="G22" i="3"/>
  <c r="D21" i="3"/>
  <c r="H20" i="3"/>
  <c r="G20" i="3"/>
  <c r="H19" i="3"/>
  <c r="G19" i="3"/>
  <c r="H18" i="3"/>
  <c r="G18" i="3"/>
  <c r="F16" i="3"/>
  <c r="F21" i="3" s="1"/>
  <c r="C16" i="3"/>
  <c r="C21" i="3" s="1"/>
  <c r="F37" i="3" l="1"/>
  <c r="C37" i="3"/>
  <c r="G50" i="3"/>
  <c r="C81" i="3"/>
  <c r="F81" i="3"/>
</calcChain>
</file>

<file path=xl/sharedStrings.xml><?xml version="1.0" encoding="utf-8"?>
<sst xmlns="http://schemas.openxmlformats.org/spreadsheetml/2006/main" count="283" uniqueCount="227">
  <si>
    <t>OSNOVNA ŠKOLA VELA LUKA</t>
  </si>
  <si>
    <t>POLUGODIŠNJI IZVJEŠTAJ O IZVRŠENJU FINANCIJSKOG PLANA ZA 2023.G.</t>
  </si>
  <si>
    <t>Srpanj 2023.g.</t>
  </si>
  <si>
    <t>POLUGODIŠNJI IZVJEŠTAJ O IZVRŠENJU FINANCIJSKOG PLANA OSNOVNE ŠKOLE VELA LUKA ZA RAZDOBLJE 1.1 – 30.6.2023.</t>
  </si>
  <si>
    <t>I. OPĆI DIO</t>
  </si>
  <si>
    <t>A. RAČUN PRIHODA I RASHODA</t>
  </si>
  <si>
    <t>Konto</t>
  </si>
  <si>
    <t>Naziv</t>
  </si>
  <si>
    <t>IZVRŠENJE 1.1.-30.6.2022. 2022.</t>
  </si>
  <si>
    <t>IZVORNI PLAN 2023.</t>
  </si>
  <si>
    <t>TEKUĆI PLAN 2023.</t>
  </si>
  <si>
    <t>IZVRŠENJE 1.1.-30.6.2023.
2023.</t>
  </si>
  <si>
    <t>INDEKS</t>
  </si>
  <si>
    <t>6=5/2*100</t>
  </si>
  <si>
    <t>6=5/4*100</t>
  </si>
  <si>
    <t>PRIHODI POSLOVANJA</t>
  </si>
  <si>
    <t>PRIHODI OD PRODAJE NEFINANCIJSKE IMOVINE</t>
  </si>
  <si>
    <t>RASHODI  POSLOVANJA</t>
  </si>
  <si>
    <t>RASHODI ZA NABAVU NEFINANCIJSKE IMOVINE</t>
  </si>
  <si>
    <t>RAZLIKA - VIŠAK / MANJAK</t>
  </si>
  <si>
    <t>B. RAČUN FINANCIRANJA</t>
  </si>
  <si>
    <t>IZVRŠENJE 2022.</t>
  </si>
  <si>
    <t>IZVRŠENJE
2023.</t>
  </si>
  <si>
    <t>PRIMICI OD FINANCIJSKE IMOVINE I ZADUŽIVANJA</t>
  </si>
  <si>
    <t>IZDACI ZA FINANCIJSKU IMOVINU I OTPLATE ZAJMOVA</t>
  </si>
  <si>
    <t>NETO FINANCIRANJE</t>
  </si>
  <si>
    <t>C. RASPOLOŽIVA SREDSTVA IZ PRETHODNE GODINE</t>
  </si>
  <si>
    <t>PLAN 2023.</t>
  </si>
  <si>
    <t>VIŠAK/MANJAK PRIHODA IZ PRETHODNE GODINE</t>
  </si>
  <si>
    <t>VIŠAK / MANJAK + NETO FINANCIRANJE+MANJAK PRIHODA IZ PREDHODNE GODINE</t>
  </si>
  <si>
    <t>Osnovna škola Vela Luka</t>
  </si>
  <si>
    <t>Polugodišnji izvještaj o izvršenju financijskog plana po ekonomskoj klasifikaciji za Osnovnu školu Vela Luka</t>
  </si>
  <si>
    <t xml:space="preserve"> za razdoblje 1. 1. 2023. - 30. 6. 2023.</t>
  </si>
  <si>
    <t>Prihodi i primici</t>
  </si>
  <si>
    <t>Račun prihoda/primitka</t>
  </si>
  <si>
    <t>Naziv računa</t>
  </si>
  <si>
    <t>Izvršenje do 30.lipnja 2022.</t>
  </si>
  <si>
    <t>Izvorni plan 2023.</t>
  </si>
  <si>
    <t>Tekući plan 2023.</t>
  </si>
  <si>
    <t>Izvršenje do 30.lipnja 2023.</t>
  </si>
  <si>
    <t>Indeks 5/2*100</t>
  </si>
  <si>
    <t>Indeks 5/4*100</t>
  </si>
  <si>
    <t>1.</t>
  </si>
  <si>
    <t>2.</t>
  </si>
  <si>
    <t>3.</t>
  </si>
  <si>
    <t>4.</t>
  </si>
  <si>
    <t>5.</t>
  </si>
  <si>
    <t>6.</t>
  </si>
  <si>
    <t>7.</t>
  </si>
  <si>
    <t>Prihodi iz nadležnog proračuna i od HZZO-a temeljem ugovornih obveza</t>
  </si>
  <si>
    <t>Prihodi iz nadležnog proračuna za financiranje rashoda poslovanja</t>
  </si>
  <si>
    <t>Prihodi od prodaje proizvoda i robe, te pruženih usluga i prihodi od donacija</t>
  </si>
  <si>
    <t>Prihodi od prodaje proizvoda i robe,te pruženih usluga</t>
  </si>
  <si>
    <t>Pomoći iz inozemstva i od subjekata unutar općeg proračuna</t>
  </si>
  <si>
    <t>Pomoći proračunskim korisnicima iz proračuna koji im nije nadležan</t>
  </si>
  <si>
    <t>Pomoći temeljem prijenosa EU sredstava</t>
  </si>
  <si>
    <t xml:space="preserve">Prihodi od imovine </t>
  </si>
  <si>
    <t xml:space="preserve">Preneseni višak </t>
  </si>
  <si>
    <t>UKUPNO PRIHODI</t>
  </si>
  <si>
    <t>Rashodi i izdaci</t>
  </si>
  <si>
    <t>Račun rashoda/izdatka</t>
  </si>
  <si>
    <t>Izvorni  plan za 2023.</t>
  </si>
  <si>
    <t>Tekući plan za 2023.</t>
  </si>
  <si>
    <t>Rashodi za zaposlene</t>
  </si>
  <si>
    <t>Plaće</t>
  </si>
  <si>
    <t>Plaće za zaposlene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</si>
  <si>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</si>
  <si>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</si>
  <si>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</si>
  <si>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</si>
  <si>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</si>
  <si>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</si>
  <si>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</si>
  <si>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</si>
  <si>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</si>
  <si>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</si>
  <si>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</si>
  <si>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</si>
  <si>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</si>
  <si>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</si>
  <si>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</si>
  <si>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</si>
  <si>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</si>
  <si>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</si>
  <si>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</si>
  <si>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</si>
  <si>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telefona,pošte i prijevoza</t>
  </si>
  <si>
    <t>Usluge tekućeg i investicijskog održavanja</t>
  </si>
  <si>
    <t>Tisak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</si>
  <si>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</si>
  <si>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</si>
  <si>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</si>
  <si>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</si>
  <si>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</si>
  <si>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</si>
  <si>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</si>
  <si>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</si>
  <si>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</si>
  <si>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</si>
  <si>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</si>
  <si>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</si>
  <si>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</si>
  <si>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</si>
  <si>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</si>
  <si>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Naknade građanima i kućanstvima</t>
  </si>
  <si>
    <t>Ostale naknade građanima i kućanstvima iz proračuna</t>
  </si>
  <si>
    <t>Ostali rashodi</t>
  </si>
  <si>
    <t>Tekuće donacije</t>
  </si>
  <si>
    <t>Tekuće donacije u naravi</t>
  </si>
  <si>
    <t>Rashodi za nabavu proizvedene dugotrajne imovine</t>
  </si>
  <si>
    <t>Knjige,umjetnička djela i ostale izložbene vrijednosti</t>
  </si>
  <si>
    <t>Knjige</t>
  </si>
  <si>
    <t>Kapitalna ulaganja</t>
  </si>
  <si>
    <t>Dodatna ulaganja na građ.objektima</t>
  </si>
  <si>
    <t>UKUPNO RASHODI</t>
  </si>
  <si>
    <t>Vela Luka,19.srpnja 2023.</t>
  </si>
  <si>
    <t>Računovođa:</t>
  </si>
  <si>
    <t>Odgovorna osoba:</t>
  </si>
  <si>
    <t>Laura Mirošević</t>
  </si>
  <si>
    <t>Lucijana Mirošević</t>
  </si>
  <si>
    <t>POLUGODIŠNJI IZVJEŠTAJ O IZVRŠENJU FINANCIJSKOG PLANA ZA RAZDOBLJE 1.1-30.6.2023.                                                                         II. POSEBNI DIO</t>
  </si>
  <si>
    <t>Redni broj</t>
  </si>
  <si>
    <t>IZVRŠENJE 1.1.2022.-30.6.2022.</t>
  </si>
  <si>
    <t>NOVI PLAN</t>
  </si>
  <si>
    <t>IZVRŠENJE 1.1.-30.6.2023.</t>
  </si>
  <si>
    <t xml:space="preserve">INDEKS </t>
  </si>
  <si>
    <t>OSTVARENO 1-6.2022</t>
  </si>
  <si>
    <t>OSTVARENO 1.-6.2023.</t>
  </si>
  <si>
    <t>PROGRAM 1207 Zakonski standard ustanova u obrazovanju                             A 120701 Osiguranje uvjeta rada za redovno poslovanje osnovne škole</t>
  </si>
  <si>
    <t>5=4/1*100</t>
  </si>
  <si>
    <t>6=4/3*100</t>
  </si>
  <si>
    <t>IZVOR 5.8.1 Ostale pomoći proračunski korisnici</t>
  </si>
  <si>
    <t xml:space="preserve"> </t>
  </si>
  <si>
    <t>R0610</t>
  </si>
  <si>
    <t>- Plaće 311</t>
  </si>
  <si>
    <t>R0611</t>
  </si>
  <si>
    <t>- Ostali rashodi za zaposlene 312</t>
  </si>
  <si>
    <t>R0612</t>
  </si>
  <si>
    <t>- Doprinosi za plaće 313</t>
  </si>
  <si>
    <t>R0613</t>
  </si>
  <si>
    <t>- Naknade troškova zaposlenima 321</t>
  </si>
  <si>
    <t>R2625</t>
  </si>
  <si>
    <t>- Rashodi za materijal i energiju 322</t>
  </si>
  <si>
    <t>R4374</t>
  </si>
  <si>
    <t>- Rashodi za usluge 323</t>
  </si>
  <si>
    <t>PROGRAM 1208 Program ustanova u obrazovanju iznad standarda                       A120809 Program školskog kurikuluma</t>
  </si>
  <si>
    <t>R0622</t>
  </si>
  <si>
    <t>- Ostali nespomenuti rashodi poslovanja 329</t>
  </si>
  <si>
    <t>A120819 Opskrba školskih ustanova hig.potrepštinama za učenice OŠ</t>
  </si>
  <si>
    <t>R4844</t>
  </si>
  <si>
    <t>- Donacije 381</t>
  </si>
  <si>
    <t>A1120808 Nabava uđbenika za učenike OŠ</t>
  </si>
  <si>
    <t>R0620</t>
  </si>
  <si>
    <t>- Knjige,umjetnička djela i ostale izložbene vrijednosti 424</t>
  </si>
  <si>
    <t>UKUPNO PRIHODI MZO</t>
  </si>
  <si>
    <t>UKUPNO RASHODI MZO</t>
  </si>
  <si>
    <t>RAZLIKA</t>
  </si>
  <si>
    <t>IZVOR 4.4.1 Decentralizirana sredstva</t>
  </si>
  <si>
    <t>R0606</t>
  </si>
  <si>
    <t>R0607</t>
  </si>
  <si>
    <t>R0608</t>
  </si>
  <si>
    <t>R2362</t>
  </si>
  <si>
    <t>R0609</t>
  </si>
  <si>
    <t>- Ostali financijski rashodi 343</t>
  </si>
  <si>
    <t>K120703 kapitalna ulaganja u OŠ</t>
  </si>
  <si>
    <t>R3861</t>
  </si>
  <si>
    <t xml:space="preserve">IZVOR  4.4.1 Kapitalna ulaganja u OŠ </t>
  </si>
  <si>
    <t>- Dodatna ulaganja na građevinskim objektima 451</t>
  </si>
  <si>
    <t>A120702 Investicijska ulaganja u OŠ</t>
  </si>
  <si>
    <t>R0614</t>
  </si>
  <si>
    <t xml:space="preserve">IZVOR 4.4.1 Investicijska ulaganja u OŠ  </t>
  </si>
  <si>
    <t>PROGRAM 1206 EU PROJEKTI ZA OBRAZOVANJE,KULTURU I SPORT            Tekući projekt T120602 Europski socijalni fond-Projekt ZMS vol.6-pomoćnici u nastavi</t>
  </si>
  <si>
    <t xml:space="preserve">IZVOR 1.1.1  Opći prihodi i primici                                                                                                                                         </t>
  </si>
  <si>
    <t>R0600</t>
  </si>
  <si>
    <t>- Plaće bruto 311</t>
  </si>
  <si>
    <t>R0601</t>
  </si>
  <si>
    <t>R0602</t>
  </si>
  <si>
    <t>- Doprinosi na plaće 313</t>
  </si>
  <si>
    <t>R2327</t>
  </si>
  <si>
    <t xml:space="preserve">IZVOR 5.6.1 Fondovi EU </t>
  </si>
  <si>
    <t>R0603</t>
  </si>
  <si>
    <t>R2326</t>
  </si>
  <si>
    <t>R0604</t>
  </si>
  <si>
    <t>R0605</t>
  </si>
  <si>
    <t>Tekući projekt Školska shema voća i mlijeka</t>
  </si>
  <si>
    <t>R0616</t>
  </si>
  <si>
    <t>- Rashodi za materijal i energiju</t>
  </si>
  <si>
    <t xml:space="preserve">IZVOR 5.2.1 Ostale pomoći  Školska shema voća i mlijeka                                                                                       </t>
  </si>
  <si>
    <t>-Namirnice</t>
  </si>
  <si>
    <t>PROGRAM 1208 Program ustanova u obrazovanju iznad standarda                                           A120801 Poticanje demografskog razvitka</t>
  </si>
  <si>
    <t xml:space="preserve">IZVOR 1.1.1 Opći prihodi i primici </t>
  </si>
  <si>
    <t>R0618</t>
  </si>
  <si>
    <t>- Ostale naknade građanima  i kućanstvima iz proračuna 372</t>
  </si>
  <si>
    <t>R4635</t>
  </si>
  <si>
    <t>UKUPNO PRIHODI ŽUPANIJA</t>
  </si>
  <si>
    <t>UKUPNO RASHODI ŽUPANIJA</t>
  </si>
  <si>
    <t>Program 1208 Program ustanova u obrazovanju iznad standarda                                  A120811 Dodatna djelatnost osnovnih škola</t>
  </si>
  <si>
    <t>IZVOR 3.2.1 Prihod od financijske imovine</t>
  </si>
  <si>
    <t>IZVOR 3.2.1 Vlastiti prihodi</t>
  </si>
  <si>
    <t>R0623</t>
  </si>
  <si>
    <t>R0624</t>
  </si>
  <si>
    <t>- Knjige,umjetnička djela i ostale izložbene vrijednosti</t>
  </si>
  <si>
    <t>R2623</t>
  </si>
  <si>
    <t>- Naknade troškova zaposlenima</t>
  </si>
  <si>
    <t>R2624</t>
  </si>
  <si>
    <t>- Ostali nespomenuti rashodi poslovanja</t>
  </si>
  <si>
    <t>R4943</t>
  </si>
  <si>
    <t>- Ostali financijski rashodi</t>
  </si>
  <si>
    <t>UKUPNO VLASTITI PRIHODI</t>
  </si>
  <si>
    <t>UKUPNO VLASTITI RASHODI</t>
  </si>
  <si>
    <t xml:space="preserve">Program 1208 Program ustanova u obrazovanju iznad standarda                                                     </t>
  </si>
  <si>
    <t>IZVOR 5.9.1 Pomoći iz državnog proračuna temeljem prijenosa EU sredstava</t>
  </si>
  <si>
    <t>IZVOR 5.9.2. Pomoći/fondovi EU proračunski korisnici</t>
  </si>
  <si>
    <t xml:space="preserve"> 9221 PRENESENA SREDSTVA</t>
  </si>
  <si>
    <t> Zakonom je propisana obveza davanja Izjave o fiskalnoj odgovornosti kojom čelinik povrđuje</t>
  </si>
  <si>
    <t>1. zakonito, namjensko i svrhovito korištenje sredstava,</t>
  </si>
  <si>
    <t>2. učinkovito i djelotvorno funkcioniranje sustava unutarnjih kontrola u okviru proračunom odnosno financijskim planom utvrđenih sredstava.</t>
  </si>
  <si>
    <t>Izjava je predana u skadu sa zakonskim rokovima.</t>
  </si>
  <si>
    <t>Jedno od pitanja u Izjavi o fiskalnoj odgovornosti je I izvršavanje obveze predaje godišnjeg izvještaja o izvršenju financijskog plana.</t>
  </si>
  <si>
    <t>Izvještaj je napravljen I biti će stavljen na web stranicu škole te poslan osnivaču. Uz izvještaj je priloženo i obrazloženje.</t>
  </si>
  <si>
    <t>KRUH I PECIVA</t>
  </si>
  <si>
    <t>MESO I MESNE PRERAĐEVINE</t>
  </si>
  <si>
    <t>VOĆE I POVRĆE (BEZ ŠKOLSKOG VOĆA)</t>
  </si>
  <si>
    <t>OSTALE NAMIRNICE</t>
  </si>
  <si>
    <t>MATERIJAL ZA ČIŠĆENJE</t>
  </si>
  <si>
    <t>ELEKTRIČNA ENERGIJA</t>
  </si>
  <si>
    <t>ŠKOLSKO VOĆE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</si>
</sst>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color rgb="FF000000"/>
      <name val="MS Sans Serif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u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b/>
      <i/>
      <u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charset val="238"/>
    </font>
    <font>
      <b/>
      <sz val="10"/>
      <name val="Calibri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9" fontId="32" fillId="0" borderId="0" applyBorder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00">
    <xf numFmtId="0" fontId="0" fillId="0" borderId="0" xfId="0"/>
    <xf numFmtId="0" fontId="32" fillId="0" borderId="0" xfId="2"/>
    <xf numFmtId="0" fontId="32" fillId="0" borderId="0" xfId="2" applyAlignment="1">
      <alignment horizontal="center" vertical="center"/>
    </xf>
    <xf numFmtId="0" fontId="11" fillId="0" borderId="0" xfId="7" applyFont="1" applyAlignment="1">
      <alignment horizontal="center"/>
    </xf>
    <xf numFmtId="0" fontId="11" fillId="0" borderId="0" xfId="7" applyFont="1"/>
    <xf numFmtId="0" fontId="14" fillId="0" borderId="0" xfId="10" applyFont="1" applyAlignment="1">
      <alignment horizontal="left" wrapText="1"/>
    </xf>
    <xf numFmtId="3" fontId="15" fillId="0" borderId="0" xfId="10" applyNumberFormat="1" applyFont="1"/>
    <xf numFmtId="0" fontId="16" fillId="0" borderId="1" xfId="10" applyFont="1" applyBorder="1" applyAlignment="1">
      <alignment horizontal="center" vertical="center" wrapText="1"/>
    </xf>
    <xf numFmtId="4" fontId="17" fillId="0" borderId="2" xfId="9" applyNumberFormat="1" applyFont="1" applyBorder="1" applyAlignment="1">
      <alignment horizontal="center" vertical="center" wrapText="1"/>
    </xf>
    <xf numFmtId="0" fontId="18" fillId="0" borderId="0" xfId="7" applyFont="1"/>
    <xf numFmtId="0" fontId="19" fillId="0" borderId="0" xfId="7" applyFont="1"/>
    <xf numFmtId="0" fontId="15" fillId="0" borderId="1" xfId="10" applyFont="1" applyBorder="1" applyAlignment="1">
      <alignment horizontal="center" vertical="center" wrapText="1"/>
    </xf>
    <xf numFmtId="3" fontId="18" fillId="0" borderId="2" xfId="9" applyNumberFormat="1" applyFont="1" applyBorder="1" applyAlignment="1">
      <alignment horizontal="center" vertical="center" wrapText="1"/>
    </xf>
    <xf numFmtId="4" fontId="20" fillId="0" borderId="2" xfId="9" applyNumberFormat="1" applyFont="1" applyBorder="1" applyAlignment="1">
      <alignment horizontal="center" vertical="center" wrapText="1"/>
    </xf>
    <xf numFmtId="0" fontId="16" fillId="0" borderId="1" xfId="10" applyFont="1" applyBorder="1" applyAlignment="1">
      <alignment horizontal="left" wrapText="1"/>
    </xf>
    <xf numFmtId="4" fontId="16" fillId="0" borderId="2" xfId="10" applyNumberFormat="1" applyFont="1" applyBorder="1" applyAlignment="1">
      <alignment horizontal="right"/>
    </xf>
    <xf numFmtId="3" fontId="16" fillId="0" borderId="2" xfId="10" applyNumberFormat="1" applyFont="1" applyBorder="1" applyAlignment="1">
      <alignment horizontal="right"/>
    </xf>
    <xf numFmtId="9" fontId="16" fillId="0" borderId="2" xfId="1" applyFont="1" applyBorder="1" applyAlignment="1" applyProtection="1">
      <alignment horizontal="center" vertical="center"/>
    </xf>
    <xf numFmtId="3" fontId="18" fillId="0" borderId="0" xfId="7" applyNumberFormat="1" applyFont="1"/>
    <xf numFmtId="4" fontId="18" fillId="0" borderId="0" xfId="7" applyNumberFormat="1" applyFont="1" applyAlignment="1">
      <alignment vertical="center"/>
    </xf>
    <xf numFmtId="3" fontId="16" fillId="0" borderId="2" xfId="10" applyNumberFormat="1" applyFont="1" applyBorder="1" applyAlignment="1">
      <alignment horizontal="right" vertical="center" wrapText="1"/>
    </xf>
    <xf numFmtId="4" fontId="16" fillId="0" borderId="2" xfId="10" applyNumberFormat="1" applyFont="1" applyBorder="1" applyAlignment="1">
      <alignment horizontal="right" wrapText="1"/>
    </xf>
    <xf numFmtId="3" fontId="16" fillId="0" borderId="2" xfId="10" applyNumberFormat="1" applyFont="1" applyBorder="1" applyAlignment="1">
      <alignment horizontal="right" wrapText="1"/>
    </xf>
    <xf numFmtId="0" fontId="16" fillId="0" borderId="0" xfId="10" applyFont="1" applyAlignment="1">
      <alignment horizontal="left" wrapText="1"/>
    </xf>
    <xf numFmtId="3" fontId="11" fillId="0" borderId="0" xfId="7" applyNumberFormat="1" applyFont="1"/>
    <xf numFmtId="0" fontId="16" fillId="0" borderId="3" xfId="10" applyFont="1" applyBorder="1" applyAlignment="1">
      <alignment horizontal="left" wrapText="1"/>
    </xf>
    <xf numFmtId="0" fontId="10" fillId="0" borderId="0" xfId="10" applyFont="1" applyAlignment="1">
      <alignment horizontal="left" wrapText="1"/>
    </xf>
    <xf numFmtId="3" fontId="10" fillId="0" borderId="0" xfId="10" applyNumberFormat="1" applyFont="1" applyAlignment="1">
      <alignment horizontal="right" wrapText="1"/>
    </xf>
    <xf numFmtId="4" fontId="10" fillId="0" borderId="0" xfId="10" applyNumberFormat="1" applyFont="1" applyAlignment="1">
      <alignment horizontal="center" wrapText="1"/>
    </xf>
    <xf numFmtId="4" fontId="15" fillId="0" borderId="0" xfId="10" applyNumberFormat="1" applyFont="1" applyAlignment="1">
      <alignment horizontal="center"/>
    </xf>
    <xf numFmtId="0" fontId="16" fillId="0" borderId="1" xfId="10" applyFont="1" applyBorder="1" applyAlignment="1">
      <alignment horizontal="left" vertical="center" wrapText="1"/>
    </xf>
    <xf numFmtId="4" fontId="16" fillId="0" borderId="1" xfId="10" applyNumberFormat="1" applyFont="1" applyBorder="1" applyAlignment="1">
      <alignment horizontal="right" vertical="center" wrapText="1"/>
    </xf>
    <xf numFmtId="3" fontId="16" fillId="0" borderId="1" xfId="10" applyNumberFormat="1" applyFont="1" applyBorder="1" applyAlignment="1">
      <alignment horizontal="right" vertical="center" wrapText="1"/>
    </xf>
    <xf numFmtId="0" fontId="10" fillId="0" borderId="0" xfId="10" applyFont="1" applyAlignment="1">
      <alignment horizontal="right" wrapText="1"/>
    </xf>
    <xf numFmtId="0" fontId="21" fillId="0" borderId="0" xfId="0" applyFont="1"/>
    <xf numFmtId="0" fontId="3" fillId="0" borderId="0" xfId="0" applyFont="1"/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wrapText="1"/>
    </xf>
    <xf numFmtId="0" fontId="22" fillId="0" borderId="4" xfId="0" applyFont="1" applyBorder="1"/>
    <xf numFmtId="0" fontId="22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vertical="center" wrapText="1"/>
    </xf>
    <xf numFmtId="40" fontId="23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40" fontId="22" fillId="0" borderId="4" xfId="0" applyNumberFormat="1" applyFont="1" applyBorder="1" applyAlignment="1">
      <alignment vertical="center"/>
    </xf>
    <xf numFmtId="40" fontId="0" fillId="0" borderId="0" xfId="0" applyNumberFormat="1"/>
    <xf numFmtId="0" fontId="24" fillId="0" borderId="0" xfId="0" applyFont="1"/>
    <xf numFmtId="0" fontId="32" fillId="0" borderId="0" xfId="5"/>
    <xf numFmtId="4" fontId="25" fillId="0" borderId="0" xfId="5" applyNumberFormat="1" applyFont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27" fillId="0" borderId="2" xfId="0" applyFont="1" applyBorder="1"/>
    <xf numFmtId="4" fontId="28" fillId="0" borderId="5" xfId="5" applyNumberFormat="1" applyFont="1" applyBorder="1" applyAlignment="1">
      <alignment horizontal="center" vertical="center" wrapText="1"/>
    </xf>
    <xf numFmtId="0" fontId="29" fillId="2" borderId="2" xfId="5" applyFont="1" applyFill="1" applyBorder="1" applyAlignment="1">
      <alignment horizontal="center" vertical="center" wrapText="1"/>
    </xf>
    <xf numFmtId="4" fontId="29" fillId="2" borderId="6" xfId="5" applyNumberFormat="1" applyFont="1" applyFill="1" applyBorder="1" applyAlignment="1">
      <alignment horizontal="center" vertical="center" wrapText="1"/>
    </xf>
    <xf numFmtId="0" fontId="0" fillId="0" borderId="0" xfId="5" applyFont="1"/>
    <xf numFmtId="0" fontId="29" fillId="3" borderId="2" xfId="5" applyFont="1" applyFill="1" applyBorder="1" applyAlignment="1">
      <alignment horizontal="left" vertical="center" wrapText="1"/>
    </xf>
    <xf numFmtId="0" fontId="29" fillId="3" borderId="6" xfId="5" applyFont="1" applyFill="1" applyBorder="1" applyAlignment="1">
      <alignment horizontal="left" vertical="center" wrapText="1"/>
    </xf>
    <xf numFmtId="0" fontId="29" fillId="3" borderId="6" xfId="5" applyFont="1" applyFill="1" applyBorder="1" applyAlignment="1">
      <alignment horizontal="right"/>
    </xf>
    <xf numFmtId="4" fontId="29" fillId="3" borderId="6" xfId="5" applyNumberFormat="1" applyFont="1" applyFill="1" applyBorder="1" applyAlignment="1">
      <alignment horizontal="right"/>
    </xf>
    <xf numFmtId="0" fontId="24" fillId="3" borderId="0" xfId="5" applyFont="1" applyFill="1"/>
    <xf numFmtId="0" fontId="0" fillId="3" borderId="0" xfId="0" applyFill="1"/>
    <xf numFmtId="0" fontId="30" fillId="3" borderId="2" xfId="5" applyFont="1" applyFill="1" applyBorder="1" applyAlignment="1">
      <alignment horizontal="left" vertical="center" wrapText="1"/>
    </xf>
    <xf numFmtId="0" fontId="0" fillId="3" borderId="0" xfId="5" applyFont="1" applyFill="1"/>
    <xf numFmtId="0" fontId="6" fillId="3" borderId="2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6" fillId="3" borderId="6" xfId="5" applyNumberFormat="1" applyFont="1" applyFill="1" applyBorder="1" applyAlignment="1">
      <alignment horizontal="right"/>
    </xf>
    <xf numFmtId="4" fontId="6" fillId="3" borderId="2" xfId="5" applyNumberFormat="1" applyFont="1" applyFill="1" applyBorder="1" applyAlignment="1">
      <alignment horizontal="right"/>
    </xf>
    <xf numFmtId="0" fontId="0" fillId="4" borderId="0" xfId="5" applyFont="1" applyFill="1"/>
    <xf numFmtId="0" fontId="6" fillId="3" borderId="2" xfId="5" applyFont="1" applyFill="1" applyBorder="1" applyAlignment="1">
      <alignment horizontal="left" vertical="center" wrapText="1"/>
    </xf>
    <xf numFmtId="0" fontId="6" fillId="3" borderId="2" xfId="5" applyFont="1" applyFill="1" applyBorder="1" applyAlignment="1">
      <alignment horizontal="left" vertical="center" wrapText="1" indent="1"/>
    </xf>
    <xf numFmtId="0" fontId="29" fillId="3" borderId="6" xfId="5" applyFont="1" applyFill="1" applyBorder="1" applyAlignment="1">
      <alignment horizontal="left" vertical="center"/>
    </xf>
    <xf numFmtId="0" fontId="24" fillId="0" borderId="0" xfId="5" applyFont="1"/>
    <xf numFmtId="0" fontId="31" fillId="3" borderId="2" xfId="5" applyFont="1" applyFill="1" applyBorder="1" applyAlignment="1">
      <alignment horizontal="left" vertical="center" wrapText="1"/>
    </xf>
    <xf numFmtId="0" fontId="31" fillId="3" borderId="6" xfId="5" applyFont="1" applyFill="1" applyBorder="1" applyAlignment="1">
      <alignment horizontal="left" vertical="center" wrapText="1"/>
    </xf>
    <xf numFmtId="4" fontId="29" fillId="3" borderId="2" xfId="5" applyNumberFormat="1" applyFont="1" applyFill="1" applyBorder="1" applyAlignment="1">
      <alignment horizontal="right"/>
    </xf>
    <xf numFmtId="0" fontId="30" fillId="3" borderId="6" xfId="5" applyFont="1" applyFill="1" applyBorder="1" applyAlignment="1">
      <alignment horizontal="left" vertical="center" wrapText="1"/>
    </xf>
    <xf numFmtId="0" fontId="24" fillId="3" borderId="0" xfId="0" applyFont="1" applyFill="1"/>
    <xf numFmtId="4" fontId="0" fillId="0" borderId="0" xfId="5" applyNumberFormat="1" applyFont="1" applyAlignment="1">
      <alignment horizontal="right"/>
    </xf>
    <xf numFmtId="4" fontId="32" fillId="0" borderId="0" xfId="5" applyNumberFormat="1"/>
    <xf numFmtId="0" fontId="32" fillId="0" borderId="0" xfId="6"/>
    <xf numFmtId="4" fontId="32" fillId="0" borderId="0" xfId="6" applyNumberFormat="1"/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2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6" fillId="3" borderId="2" xfId="5" applyFont="1" applyFill="1" applyBorder="1" applyAlignment="1">
      <alignment horizontal="left" vertical="center" wrapText="1" indent="1"/>
    </xf>
    <xf numFmtId="0" fontId="29" fillId="3" borderId="2" xfId="5" applyFont="1" applyFill="1" applyBorder="1" applyAlignment="1">
      <alignment horizontal="left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31" fillId="3" borderId="2" xfId="5" applyFont="1" applyFill="1" applyBorder="1" applyAlignment="1">
      <alignment horizontal="left"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29" fillId="3" borderId="2" xfId="5" applyFont="1" applyFill="1" applyBorder="1" applyAlignment="1">
      <alignment horizontal="left" vertical="center" wrapText="1" indent="1"/>
    </xf>
    <xf numFmtId="4" fontId="25" fillId="0" borderId="0" xfId="5" applyNumberFormat="1" applyFont="1" applyAlignment="1">
      <alignment horizontal="center" vertical="center" wrapText="1"/>
    </xf>
    <xf numFmtId="0" fontId="29" fillId="2" borderId="2" xfId="5" applyFont="1" applyFill="1" applyBorder="1" applyAlignment="1">
      <alignment horizontal="center" vertical="center" wrapText="1"/>
    </xf>
    <xf numFmtId="0" fontId="30" fillId="3" borderId="2" xfId="5" applyFont="1" applyFill="1" applyBorder="1" applyAlignment="1">
      <alignment horizontal="left" vertical="center" wrapText="1"/>
    </xf>
  </cellXfs>
  <cellStyles count="11">
    <cellStyle name="Normal" xfId="0" builtinId="0"/>
    <cellStyle name="Normal 2" xfId="2" xr:uid="{00000000-0005-0000-0000-000000000000}"/>
    <cellStyle name="Normal 2 2" xfId="3" xr:uid="{00000000-0005-0000-0000-000001000000}"/>
    <cellStyle name="Normal 2 3" xfId="4" xr:uid="{00000000-0005-0000-0000-000002000000}"/>
    <cellStyle name="Normal 2 4" xfId="5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Obično_1Prihodi-rashodi2004" xfId="9" xr:uid="{00000000-0005-0000-0000-000008000000}"/>
    <cellStyle name="Obično_bilanca" xfId="10" xr:uid="{00000000-0005-0000-0000-000009000000}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419040</xdr:colOff>
      <xdr:row>4</xdr:row>
      <xdr:rowOff>95400</xdr:rowOff>
    </xdr:from>
    <xdr:to>
      <xdr:col>19</xdr:col>
      <xdr:colOff>127440</xdr:colOff>
      <xdr:row>13</xdr:row>
      <xdr:rowOff>99000</xdr:rowOff>
    </xdr:to>
    <xdr:pic>
      <xdr:nvPicPr>
        <xdr:cNvPr id="2" name="Picture 1" descr="cid:image001.png@01D7E849.92F18F4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09760" y="796320"/>
          <a:ext cx="4859640" cy="1581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2"/>
  <sheetViews>
    <sheetView zoomScaleNormal="100" workbookViewId="0">
      <selection activeCell="B12" sqref="B12"/>
    </sheetView>
  </sheetViews>
  <sheetFormatPr defaultColWidth="8.85546875" defaultRowHeight="15"/>
  <cols>
    <col min="1" max="1024" width="8.85546875" style="1"/>
  </cols>
  <sheetData>
    <row r="1" spans="1:9">
      <c r="A1" s="2"/>
      <c r="B1" s="2"/>
      <c r="C1" s="2"/>
      <c r="D1" s="2"/>
      <c r="E1" s="2"/>
      <c r="F1" s="2"/>
      <c r="G1" s="2"/>
    </row>
    <row r="2" spans="1:9" ht="26.2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ht="26.25">
      <c r="A3" s="83"/>
      <c r="B3" s="83"/>
      <c r="C3" s="83"/>
      <c r="D3" s="83"/>
      <c r="E3" s="83"/>
      <c r="F3" s="83"/>
      <c r="G3" s="83"/>
      <c r="H3" s="83"/>
      <c r="I3" s="83"/>
    </row>
    <row r="4" spans="1:9">
      <c r="A4" s="2"/>
      <c r="B4" s="2"/>
      <c r="C4" s="2"/>
      <c r="D4" s="2"/>
      <c r="E4" s="2"/>
      <c r="F4" s="2"/>
      <c r="G4" s="2"/>
    </row>
    <row r="7" spans="1:9">
      <c r="A7" s="2"/>
      <c r="B7" s="2"/>
      <c r="C7" s="2"/>
      <c r="D7" s="2"/>
      <c r="E7" s="2"/>
      <c r="F7" s="2"/>
      <c r="G7" s="2"/>
    </row>
    <row r="8" spans="1:9" ht="21" customHeight="1">
      <c r="A8" s="84" t="s">
        <v>1</v>
      </c>
      <c r="B8" s="84"/>
      <c r="C8" s="84"/>
      <c r="D8" s="84"/>
      <c r="E8" s="84"/>
      <c r="F8" s="84"/>
      <c r="G8" s="84"/>
      <c r="H8" s="84"/>
      <c r="I8" s="84"/>
    </row>
    <row r="9" spans="1:9">
      <c r="A9" s="84"/>
      <c r="B9" s="84"/>
      <c r="C9" s="84"/>
      <c r="D9" s="84"/>
      <c r="E9" s="84"/>
      <c r="F9" s="84"/>
      <c r="G9" s="84"/>
      <c r="H9" s="84"/>
      <c r="I9" s="84"/>
    </row>
    <row r="10" spans="1:9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23.25">
      <c r="A11" s="85"/>
      <c r="B11" s="85"/>
      <c r="C11" s="85"/>
      <c r="D11" s="85"/>
      <c r="E11" s="85"/>
      <c r="F11" s="85"/>
      <c r="G11" s="85"/>
      <c r="H11" s="85"/>
      <c r="I11" s="85"/>
    </row>
    <row r="12" spans="1:9">
      <c r="A12" s="2"/>
      <c r="B12" s="2"/>
      <c r="C12" s="2"/>
      <c r="D12" s="2"/>
      <c r="E12" s="2"/>
      <c r="F12" s="2"/>
      <c r="G12" s="2"/>
    </row>
    <row r="14" spans="1:9">
      <c r="A14" s="2"/>
      <c r="B14" s="2"/>
      <c r="C14" s="2"/>
      <c r="D14" s="2"/>
      <c r="E14" s="2"/>
      <c r="F14" s="2"/>
      <c r="G14" s="2"/>
    </row>
    <row r="15" spans="1:9">
      <c r="A15" s="2"/>
      <c r="B15" s="2"/>
      <c r="C15" s="2"/>
      <c r="D15" s="2"/>
      <c r="E15" s="2"/>
      <c r="F15" s="2"/>
      <c r="G15" s="2"/>
    </row>
    <row r="16" spans="1:9">
      <c r="A16" s="2"/>
      <c r="B16" s="2"/>
      <c r="C16" s="2"/>
      <c r="D16" s="2"/>
      <c r="E16" s="2"/>
      <c r="F16" s="2"/>
      <c r="G16" s="2"/>
    </row>
    <row r="17" spans="1:9">
      <c r="A17" s="2"/>
      <c r="B17" s="2"/>
      <c r="C17" s="2"/>
      <c r="D17" s="2"/>
      <c r="E17" s="2"/>
      <c r="F17" s="2"/>
      <c r="G17" s="2"/>
    </row>
    <row r="18" spans="1:9">
      <c r="A18" s="2"/>
      <c r="B18" s="2"/>
      <c r="C18" s="2"/>
      <c r="D18" s="2"/>
      <c r="E18" s="2"/>
      <c r="F18" s="2"/>
      <c r="G18" s="2"/>
    </row>
    <row r="19" spans="1:9">
      <c r="A19" s="2"/>
      <c r="B19" s="2"/>
      <c r="C19" s="2"/>
      <c r="D19" s="2"/>
      <c r="E19" s="2"/>
      <c r="F19" s="2"/>
      <c r="G19" s="2"/>
    </row>
    <row r="20" spans="1:9">
      <c r="A20" s="2"/>
      <c r="B20" s="2"/>
      <c r="C20" s="2"/>
      <c r="D20" s="2"/>
      <c r="E20" s="2"/>
      <c r="F20" s="2"/>
      <c r="G20" s="2"/>
    </row>
    <row r="21" spans="1:9">
      <c r="A21" s="2"/>
      <c r="B21" s="2"/>
      <c r="C21" s="2"/>
      <c r="D21" s="2"/>
      <c r="E21" s="2"/>
      <c r="F21" s="2"/>
      <c r="G21" s="2"/>
    </row>
    <row r="22" spans="1:9">
      <c r="A22" s="2"/>
      <c r="B22" s="2"/>
      <c r="C22" s="2"/>
      <c r="D22" s="2"/>
      <c r="E22" s="2"/>
      <c r="F22" s="2"/>
      <c r="G22" s="2"/>
    </row>
    <row r="24" spans="1:9">
      <c r="A24" s="2"/>
      <c r="B24" s="2"/>
      <c r="C24" s="2"/>
      <c r="D24" s="2"/>
      <c r="E24" s="2"/>
      <c r="F24" s="2"/>
      <c r="G24" s="2"/>
    </row>
    <row r="25" spans="1:9">
      <c r="A25" s="2"/>
      <c r="B25" s="2"/>
      <c r="C25" s="2"/>
      <c r="D25" s="2"/>
      <c r="E25" s="2"/>
      <c r="F25" s="2"/>
      <c r="G25" s="2"/>
    </row>
    <row r="26" spans="1:9">
      <c r="A26" s="2"/>
      <c r="B26" s="2"/>
      <c r="C26" s="2"/>
      <c r="D26" s="2"/>
      <c r="E26" s="2"/>
      <c r="F26" s="2"/>
      <c r="G26" s="2"/>
    </row>
    <row r="27" spans="1:9">
      <c r="A27" s="2"/>
      <c r="B27" s="2"/>
      <c r="C27" s="2"/>
      <c r="D27" s="2"/>
      <c r="E27" s="2"/>
      <c r="F27" s="2"/>
      <c r="G27" s="2"/>
    </row>
    <row r="28" spans="1:9" ht="15.75">
      <c r="A28" s="86" t="s">
        <v>2</v>
      </c>
      <c r="B28" s="86"/>
      <c r="C28" s="86"/>
      <c r="D28" s="86"/>
      <c r="E28" s="86"/>
      <c r="F28" s="86"/>
      <c r="G28" s="86"/>
      <c r="H28" s="86"/>
      <c r="I28" s="86"/>
    </row>
    <row r="29" spans="1:9">
      <c r="A29" s="2"/>
      <c r="B29" s="2"/>
      <c r="C29" s="2"/>
      <c r="D29" s="2"/>
      <c r="E29" s="2"/>
      <c r="F29" s="2"/>
      <c r="G29" s="2"/>
    </row>
    <row r="30" spans="1:9">
      <c r="A30" s="2"/>
      <c r="B30" s="2"/>
      <c r="C30" s="2"/>
      <c r="D30" s="2"/>
      <c r="E30" s="2"/>
      <c r="F30" s="2"/>
      <c r="G30" s="2"/>
    </row>
    <row r="31" spans="1:9">
      <c r="A31" s="2"/>
      <c r="B31" s="2"/>
      <c r="C31" s="2"/>
      <c r="D31" s="2"/>
      <c r="E31" s="2"/>
      <c r="F31" s="2"/>
      <c r="G31" s="2"/>
    </row>
    <row r="32" spans="1:9">
      <c r="A32" s="2"/>
      <c r="B32" s="2"/>
      <c r="C32" s="2"/>
      <c r="D32" s="2"/>
      <c r="E32" s="2"/>
      <c r="F32" s="2"/>
      <c r="G32" s="2"/>
    </row>
  </sheetData>
  <mergeCells count="5">
    <mergeCell ref="A2:I2"/>
    <mergeCell ref="A3:I3"/>
    <mergeCell ref="A8:I10"/>
    <mergeCell ref="A11:I11"/>
    <mergeCell ref="A28:I28"/>
  </mergeCells>
  <printOptions horizontalCentered="1" verticalCentered="1"/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115"/>
  <sheetViews>
    <sheetView showGridLines="0" zoomScaleNormal="100" workbookViewId="0">
      <selection activeCell="D13" sqref="D13"/>
    </sheetView>
  </sheetViews>
  <sheetFormatPr defaultColWidth="9.140625" defaultRowHeight="15.75"/>
  <cols>
    <col min="1" max="1" width="7.5703125" style="3" customWidth="1"/>
    <col min="2" max="2" width="40.28515625" style="3" customWidth="1"/>
    <col min="3" max="3" width="13.28515625" style="3" customWidth="1"/>
    <col min="4" max="5" width="16.7109375" style="3" customWidth="1"/>
    <col min="6" max="6" width="13.42578125" style="4" customWidth="1"/>
    <col min="7" max="7" width="10.5703125" style="4" customWidth="1"/>
    <col min="8" max="8" width="20.42578125" style="4" customWidth="1"/>
    <col min="9" max="9" width="9.140625" style="4"/>
    <col min="10" max="10" width="14.7109375" style="4" customWidth="1"/>
    <col min="11" max="11" width="15" style="4" customWidth="1"/>
    <col min="12" max="12" width="15.85546875" style="4" customWidth="1"/>
    <col min="13" max="257" width="9.140625" style="4"/>
    <col min="258" max="258" width="7.5703125" style="4" customWidth="1"/>
    <col min="259" max="259" width="40.7109375" style="4" customWidth="1"/>
    <col min="260" max="260" width="13.42578125" style="4" customWidth="1"/>
    <col min="261" max="261" width="16.7109375" style="4" customWidth="1"/>
    <col min="262" max="262" width="13.42578125" style="4" customWidth="1"/>
    <col min="263" max="263" width="10.5703125" style="4" customWidth="1"/>
    <col min="264" max="264" width="11.28515625" style="4" customWidth="1"/>
    <col min="265" max="265" width="9.140625" style="4"/>
    <col min="266" max="266" width="14.7109375" style="4" customWidth="1"/>
    <col min="267" max="267" width="15" style="4" customWidth="1"/>
    <col min="268" max="268" width="15.85546875" style="4" customWidth="1"/>
    <col min="269" max="513" width="9.140625" style="4"/>
    <col min="514" max="514" width="7.5703125" style="4" customWidth="1"/>
    <col min="515" max="515" width="40.7109375" style="4" customWidth="1"/>
    <col min="516" max="516" width="13.42578125" style="4" customWidth="1"/>
    <col min="517" max="517" width="16.7109375" style="4" customWidth="1"/>
    <col min="518" max="518" width="13.42578125" style="4" customWidth="1"/>
    <col min="519" max="519" width="10.5703125" style="4" customWidth="1"/>
    <col min="520" max="520" width="11.28515625" style="4" customWidth="1"/>
    <col min="521" max="521" width="9.140625" style="4"/>
    <col min="522" max="522" width="14.7109375" style="4" customWidth="1"/>
    <col min="523" max="523" width="15" style="4" customWidth="1"/>
    <col min="524" max="524" width="15.85546875" style="4" customWidth="1"/>
    <col min="525" max="769" width="9.140625" style="4"/>
    <col min="770" max="770" width="7.5703125" style="4" customWidth="1"/>
    <col min="771" max="771" width="40.7109375" style="4" customWidth="1"/>
    <col min="772" max="772" width="13.42578125" style="4" customWidth="1"/>
    <col min="773" max="773" width="16.7109375" style="4" customWidth="1"/>
    <col min="774" max="774" width="13.42578125" style="4" customWidth="1"/>
    <col min="775" max="775" width="10.5703125" style="4" customWidth="1"/>
    <col min="776" max="776" width="11.28515625" style="4" customWidth="1"/>
    <col min="777" max="777" width="9.140625" style="4"/>
    <col min="778" max="778" width="14.7109375" style="4" customWidth="1"/>
    <col min="779" max="779" width="15" style="4" customWidth="1"/>
    <col min="780" max="780" width="15.85546875" style="4" customWidth="1"/>
    <col min="781" max="1024" width="9.140625" style="4"/>
  </cols>
  <sheetData>
    <row r="2" spans="1:12" ht="48" customHeight="1">
      <c r="A2" s="88" t="s">
        <v>3</v>
      </c>
      <c r="B2" s="88"/>
      <c r="C2" s="88"/>
      <c r="D2" s="88"/>
      <c r="E2" s="88"/>
      <c r="F2" s="88"/>
      <c r="G2" s="88"/>
      <c r="H2" s="88"/>
    </row>
    <row r="3" spans="1:12" ht="23.25" customHeight="1">
      <c r="A3" s="89"/>
      <c r="B3" s="89"/>
      <c r="C3" s="89"/>
      <c r="D3" s="89"/>
      <c r="E3" s="89"/>
      <c r="F3" s="89"/>
      <c r="G3" s="89"/>
      <c r="H3" s="89"/>
    </row>
    <row r="4" spans="1:12" ht="18.75" customHeight="1">
      <c r="A4" s="90" t="s">
        <v>4</v>
      </c>
      <c r="B4" s="90"/>
      <c r="C4" s="90"/>
      <c r="D4" s="90"/>
      <c r="E4" s="90"/>
      <c r="F4" s="90"/>
      <c r="G4" s="90"/>
      <c r="H4" s="90"/>
    </row>
    <row r="5" spans="1:12" ht="18.75">
      <c r="A5" s="87" t="s">
        <v>5</v>
      </c>
      <c r="B5" s="87"/>
      <c r="C5" s="87"/>
      <c r="D5" s="87"/>
      <c r="E5" s="87"/>
      <c r="F5" s="87"/>
      <c r="G5" s="87"/>
      <c r="H5" s="87"/>
    </row>
    <row r="6" spans="1:12" ht="9" customHeight="1">
      <c r="A6" s="5"/>
      <c r="B6" s="5"/>
      <c r="C6" s="5"/>
      <c r="D6" s="5"/>
      <c r="E6" s="5"/>
      <c r="F6" s="6"/>
      <c r="G6" s="6"/>
      <c r="H6" s="6"/>
    </row>
    <row r="7" spans="1:12" s="9" customFormat="1" ht="42.75" customHeight="1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8" t="s">
        <v>11</v>
      </c>
      <c r="G7" s="8" t="s">
        <v>12</v>
      </c>
      <c r="H7" s="8" t="s">
        <v>12</v>
      </c>
      <c r="K7" s="10"/>
    </row>
    <row r="8" spans="1:12" s="9" customFormat="1" ht="18" customHeight="1">
      <c r="A8" s="7"/>
      <c r="B8" s="11">
        <v>1</v>
      </c>
      <c r="C8" s="11">
        <v>2</v>
      </c>
      <c r="D8" s="11">
        <v>3</v>
      </c>
      <c r="E8" s="11">
        <v>4</v>
      </c>
      <c r="F8" s="12">
        <v>5</v>
      </c>
      <c r="G8" s="13" t="s">
        <v>13</v>
      </c>
      <c r="H8" s="13" t="s">
        <v>14</v>
      </c>
      <c r="K8" s="10"/>
    </row>
    <row r="9" spans="1:12" s="9" customFormat="1" ht="12.75">
      <c r="A9" s="7">
        <v>6</v>
      </c>
      <c r="B9" s="14" t="s">
        <v>15</v>
      </c>
      <c r="C9" s="15">
        <v>426230.89</v>
      </c>
      <c r="D9" s="16">
        <v>895438</v>
      </c>
      <c r="E9" s="16">
        <v>1014486</v>
      </c>
      <c r="F9" s="15">
        <v>518828.34</v>
      </c>
      <c r="G9" s="17">
        <v>1.2172000000000001</v>
      </c>
      <c r="H9" s="17">
        <v>0.51</v>
      </c>
      <c r="J9" s="18"/>
      <c r="K9" s="19"/>
      <c r="L9" s="18"/>
    </row>
    <row r="10" spans="1:12" s="9" customFormat="1" ht="12.75">
      <c r="A10" s="7">
        <v>7</v>
      </c>
      <c r="B10" s="14" t="s">
        <v>16</v>
      </c>
      <c r="C10" s="20"/>
      <c r="D10" s="20"/>
      <c r="E10" s="20"/>
      <c r="F10" s="20"/>
      <c r="G10" s="17"/>
      <c r="H10" s="17"/>
      <c r="K10" s="18"/>
      <c r="L10" s="18"/>
    </row>
    <row r="11" spans="1:12" s="9" customFormat="1" ht="12.75">
      <c r="A11" s="7">
        <v>3</v>
      </c>
      <c r="B11" s="14" t="s">
        <v>17</v>
      </c>
      <c r="C11" s="21">
        <v>426976.3</v>
      </c>
      <c r="D11" s="22">
        <v>895438</v>
      </c>
      <c r="E11" s="22">
        <v>1014486</v>
      </c>
      <c r="F11" s="21">
        <v>517839.73</v>
      </c>
      <c r="G11" s="17">
        <v>1.47</v>
      </c>
      <c r="H11" s="17">
        <v>0.51039999999999996</v>
      </c>
      <c r="K11" s="18"/>
      <c r="L11" s="18"/>
    </row>
    <row r="12" spans="1:12" s="9" customFormat="1" ht="12.75">
      <c r="A12" s="7">
        <v>4</v>
      </c>
      <c r="B12" s="14" t="s">
        <v>18</v>
      </c>
      <c r="C12" s="20"/>
      <c r="D12" s="20"/>
      <c r="E12" s="20"/>
      <c r="F12" s="20"/>
      <c r="G12" s="17"/>
      <c r="H12" s="17"/>
      <c r="J12" s="18"/>
      <c r="K12" s="18"/>
      <c r="L12" s="18"/>
    </row>
    <row r="13" spans="1:12" s="9" customFormat="1" ht="12.75">
      <c r="A13" s="7"/>
      <c r="B13" s="14" t="s">
        <v>19</v>
      </c>
      <c r="C13" s="21">
        <v>-745.41</v>
      </c>
      <c r="D13" s="22"/>
      <c r="E13" s="22"/>
      <c r="F13" s="21">
        <v>988.61</v>
      </c>
      <c r="G13" s="17"/>
      <c r="H13" s="17"/>
      <c r="K13" s="18"/>
      <c r="L13" s="18"/>
    </row>
    <row r="14" spans="1:12">
      <c r="A14" s="23"/>
      <c r="B14" s="23"/>
      <c r="C14" s="23"/>
      <c r="D14" s="23"/>
      <c r="E14" s="23"/>
      <c r="F14" s="6"/>
      <c r="G14" s="6"/>
      <c r="H14" s="6"/>
      <c r="K14" s="24"/>
      <c r="L14" s="24"/>
    </row>
    <row r="15" spans="1:12" ht="18.75">
      <c r="A15" s="87" t="s">
        <v>20</v>
      </c>
      <c r="B15" s="87"/>
      <c r="C15" s="87"/>
      <c r="D15" s="87"/>
      <c r="E15" s="87"/>
      <c r="F15" s="87"/>
      <c r="G15" s="87"/>
      <c r="H15" s="87"/>
      <c r="K15" s="24"/>
      <c r="L15" s="24"/>
    </row>
    <row r="16" spans="1:12" ht="9" customHeight="1">
      <c r="A16" s="25"/>
      <c r="B16" s="23"/>
      <c r="C16" s="23"/>
      <c r="D16" s="23"/>
      <c r="E16" s="23"/>
      <c r="F16" s="6"/>
      <c r="G16" s="6"/>
      <c r="H16" s="6"/>
      <c r="K16" s="24"/>
      <c r="L16" s="24"/>
    </row>
    <row r="17" spans="1:12" s="9" customFormat="1" ht="42.75" customHeight="1">
      <c r="A17" s="7" t="s">
        <v>6</v>
      </c>
      <c r="B17" s="7" t="s">
        <v>7</v>
      </c>
      <c r="C17" s="7" t="s">
        <v>21</v>
      </c>
      <c r="D17" s="7" t="s">
        <v>9</v>
      </c>
      <c r="E17" s="7" t="s">
        <v>10</v>
      </c>
      <c r="F17" s="8" t="s">
        <v>22</v>
      </c>
      <c r="G17" s="8" t="s">
        <v>12</v>
      </c>
      <c r="H17" s="8" t="s">
        <v>12</v>
      </c>
      <c r="K17" s="18"/>
      <c r="L17" s="18"/>
    </row>
    <row r="18" spans="1:12" s="9" customFormat="1" ht="25.5">
      <c r="A18" s="7">
        <v>8</v>
      </c>
      <c r="B18" s="14" t="s">
        <v>23</v>
      </c>
      <c r="C18" s="20">
        <v>0</v>
      </c>
      <c r="D18" s="20">
        <v>0</v>
      </c>
      <c r="E18" s="20">
        <v>0</v>
      </c>
      <c r="F18" s="20">
        <v>0</v>
      </c>
      <c r="G18" s="17">
        <v>0</v>
      </c>
      <c r="H18" s="17">
        <v>0</v>
      </c>
      <c r="J18" s="18"/>
      <c r="K18" s="18"/>
      <c r="L18" s="18"/>
    </row>
    <row r="19" spans="1:12" s="9" customFormat="1" ht="25.5">
      <c r="A19" s="7">
        <v>5</v>
      </c>
      <c r="B19" s="14" t="s">
        <v>24</v>
      </c>
      <c r="C19" s="20">
        <v>0</v>
      </c>
      <c r="D19" s="20">
        <v>0</v>
      </c>
      <c r="E19" s="20">
        <v>0</v>
      </c>
      <c r="F19" s="20">
        <v>0</v>
      </c>
      <c r="G19" s="17">
        <v>0</v>
      </c>
      <c r="H19" s="17">
        <v>0</v>
      </c>
      <c r="J19" s="18"/>
      <c r="K19" s="18"/>
      <c r="L19" s="18"/>
    </row>
    <row r="20" spans="1:12" s="9" customFormat="1" ht="18.75" customHeight="1">
      <c r="A20" s="7"/>
      <c r="B20" s="14" t="s">
        <v>25</v>
      </c>
      <c r="C20" s="20">
        <v>0</v>
      </c>
      <c r="D20" s="20">
        <v>0</v>
      </c>
      <c r="E20" s="20">
        <v>0</v>
      </c>
      <c r="F20" s="20">
        <v>0</v>
      </c>
      <c r="G20" s="17">
        <v>0</v>
      </c>
      <c r="H20" s="17">
        <v>0</v>
      </c>
      <c r="J20" s="18"/>
      <c r="K20" s="18"/>
      <c r="L20" s="18"/>
    </row>
    <row r="21" spans="1:12">
      <c r="A21" s="26"/>
      <c r="B21" s="26"/>
      <c r="C21" s="26"/>
      <c r="D21" s="26"/>
      <c r="E21" s="26"/>
      <c r="F21" s="27"/>
      <c r="G21" s="28"/>
      <c r="H21" s="28"/>
      <c r="J21" s="24"/>
      <c r="K21" s="24"/>
      <c r="L21" s="24"/>
    </row>
    <row r="22" spans="1:12" ht="23.25" customHeight="1">
      <c r="A22" s="87" t="s">
        <v>26</v>
      </c>
      <c r="B22" s="87"/>
      <c r="C22" s="87"/>
      <c r="D22" s="87"/>
      <c r="E22" s="87"/>
      <c r="F22" s="87"/>
      <c r="G22" s="87"/>
      <c r="H22" s="87"/>
      <c r="J22" s="24"/>
      <c r="K22" s="24"/>
      <c r="L22" s="24"/>
    </row>
    <row r="23" spans="1:12" ht="13.5" customHeight="1">
      <c r="A23" s="25"/>
      <c r="B23" s="23"/>
      <c r="C23" s="23"/>
      <c r="D23" s="23"/>
      <c r="E23" s="23"/>
      <c r="F23" s="6"/>
      <c r="G23" s="29"/>
      <c r="H23" s="29"/>
      <c r="J23" s="24"/>
      <c r="K23" s="24"/>
      <c r="L23" s="24"/>
    </row>
    <row r="24" spans="1:12" s="9" customFormat="1" ht="42.75" customHeight="1">
      <c r="A24" s="30"/>
      <c r="B24" s="7" t="s">
        <v>7</v>
      </c>
      <c r="C24" s="7" t="s">
        <v>21</v>
      </c>
      <c r="D24" s="7" t="s">
        <v>27</v>
      </c>
      <c r="E24" s="7" t="s">
        <v>10</v>
      </c>
      <c r="F24" s="8" t="s">
        <v>22</v>
      </c>
      <c r="G24" s="8" t="s">
        <v>12</v>
      </c>
      <c r="H24" s="8" t="s">
        <v>12</v>
      </c>
      <c r="J24" s="18"/>
      <c r="K24" s="18"/>
      <c r="L24" s="18"/>
    </row>
    <row r="25" spans="1:12" s="9" customFormat="1" ht="12.75">
      <c r="A25" s="14"/>
      <c r="B25" s="14" t="s">
        <v>28</v>
      </c>
      <c r="C25" s="31">
        <v>3609</v>
      </c>
      <c r="D25" s="32"/>
      <c r="E25" s="32"/>
      <c r="F25" s="31">
        <v>988.61</v>
      </c>
      <c r="G25" s="17"/>
      <c r="H25" s="17"/>
      <c r="J25" s="18"/>
      <c r="K25" s="18"/>
      <c r="L25" s="18"/>
    </row>
    <row r="26" spans="1:12" ht="11.25" customHeight="1">
      <c r="A26" s="26"/>
      <c r="B26" s="26"/>
      <c r="C26" s="33"/>
      <c r="D26" s="33"/>
      <c r="E26" s="33"/>
      <c r="F26" s="27"/>
      <c r="G26" s="28"/>
      <c r="H26" s="28"/>
      <c r="J26" s="24"/>
      <c r="K26" s="24"/>
      <c r="L26" s="24"/>
    </row>
    <row r="27" spans="1:12">
      <c r="A27" s="26"/>
      <c r="B27" s="26"/>
      <c r="C27" s="33"/>
      <c r="D27" s="33"/>
      <c r="E27" s="33"/>
      <c r="F27" s="27"/>
      <c r="G27" s="28"/>
      <c r="H27" s="28"/>
      <c r="J27" s="24"/>
      <c r="K27" s="24"/>
      <c r="L27" s="24"/>
    </row>
    <row r="28" spans="1:12" s="9" customFormat="1" ht="25.5">
      <c r="A28" s="14"/>
      <c r="B28" s="14" t="s">
        <v>29</v>
      </c>
      <c r="C28" s="32"/>
      <c r="D28" s="32"/>
      <c r="E28" s="32"/>
      <c r="F28" s="31">
        <v>4597.6099999999997</v>
      </c>
      <c r="G28" s="17"/>
      <c r="H28" s="17"/>
      <c r="K28" s="18"/>
      <c r="L28" s="18"/>
    </row>
    <row r="29" spans="1:12">
      <c r="A29"/>
      <c r="B29"/>
      <c r="C29"/>
      <c r="D29"/>
      <c r="E29"/>
      <c r="F29"/>
      <c r="G29"/>
      <c r="H29"/>
      <c r="K29" s="24"/>
      <c r="L29" s="24"/>
    </row>
    <row r="30" spans="1:12">
      <c r="A30"/>
      <c r="B30"/>
      <c r="C30"/>
      <c r="D30"/>
      <c r="E30"/>
      <c r="F30"/>
      <c r="G30"/>
      <c r="H30"/>
    </row>
    <row r="31" spans="1:12">
      <c r="A31"/>
      <c r="B31"/>
      <c r="C31"/>
      <c r="D31"/>
      <c r="E31"/>
      <c r="F31"/>
      <c r="G31"/>
      <c r="H31"/>
    </row>
    <row r="32" spans="1:12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92" spans="1:8">
      <c r="A92"/>
      <c r="B92"/>
      <c r="C92"/>
      <c r="D92"/>
      <c r="E92"/>
      <c r="F92"/>
      <c r="G92"/>
      <c r="H92"/>
    </row>
    <row r="93" spans="1:8">
      <c r="A93"/>
      <c r="B93"/>
      <c r="C93"/>
      <c r="D93"/>
      <c r="E93"/>
      <c r="F93"/>
      <c r="G93"/>
      <c r="H93"/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</sheetData>
  <mergeCells count="6">
    <mergeCell ref="A22:H22"/>
    <mergeCell ref="A2:H2"/>
    <mergeCell ref="A3:H3"/>
    <mergeCell ref="A4:H4"/>
    <mergeCell ref="A5:H5"/>
    <mergeCell ref="A15:H15"/>
  </mergeCells>
  <printOptions horizontalCentered="1"/>
  <pageMargins left="0.196527777777778" right="0.196527777777778" top="0.78749999999999998" bottom="0.39374999999999999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topLeftCell="A28" zoomScaleNormal="100" workbookViewId="0">
      <selection activeCell="G86" sqref="G86"/>
    </sheetView>
  </sheetViews>
  <sheetFormatPr defaultColWidth="11.7109375" defaultRowHeight="15"/>
  <cols>
    <col min="1" max="1" width="13" customWidth="1"/>
  </cols>
  <sheetData>
    <row r="1" spans="1:8">
      <c r="A1" s="34" t="s">
        <v>30</v>
      </c>
      <c r="B1" s="35"/>
      <c r="C1" s="35"/>
      <c r="D1" s="35"/>
      <c r="E1" s="35"/>
      <c r="F1" s="35"/>
    </row>
    <row r="2" spans="1:8">
      <c r="A2" s="35"/>
      <c r="B2" s="35"/>
      <c r="C2" s="35"/>
      <c r="D2" s="35"/>
      <c r="E2" s="35"/>
      <c r="F2" s="35"/>
    </row>
    <row r="3" spans="1:8">
      <c r="A3" s="35"/>
      <c r="B3" s="35"/>
      <c r="E3" s="35"/>
      <c r="F3" s="35"/>
    </row>
    <row r="4" spans="1:8">
      <c r="A4" s="35"/>
      <c r="B4" s="35"/>
      <c r="C4" s="36" t="s">
        <v>31</v>
      </c>
      <c r="E4" s="35"/>
      <c r="F4" s="35"/>
    </row>
    <row r="5" spans="1:8">
      <c r="A5" s="35"/>
      <c r="B5" s="35"/>
      <c r="C5" s="36" t="s">
        <v>32</v>
      </c>
      <c r="E5" s="35"/>
      <c r="F5" s="35"/>
    </row>
    <row r="6" spans="1:8">
      <c r="A6" s="35"/>
      <c r="B6" s="35"/>
      <c r="E6" s="35"/>
      <c r="F6" s="35"/>
    </row>
    <row r="7" spans="1:8">
      <c r="A7" s="35"/>
      <c r="B7" s="35"/>
      <c r="C7" s="35"/>
      <c r="D7" s="35"/>
      <c r="E7" s="35"/>
      <c r="F7" s="35"/>
    </row>
    <row r="8" spans="1:8">
      <c r="A8" s="35"/>
      <c r="B8" s="35" t="s">
        <v>33</v>
      </c>
      <c r="C8" s="35"/>
      <c r="D8" s="35"/>
      <c r="E8" s="35"/>
      <c r="F8" s="35"/>
    </row>
    <row r="9" spans="1:8">
      <c r="A9" s="35"/>
      <c r="B9" s="35"/>
      <c r="C9" s="35"/>
      <c r="D9" s="35"/>
      <c r="E9" s="35"/>
      <c r="F9" s="35"/>
    </row>
    <row r="10" spans="1:8" ht="39">
      <c r="A10" s="37" t="s">
        <v>34</v>
      </c>
      <c r="B10" s="38" t="s">
        <v>35</v>
      </c>
      <c r="C10" s="39" t="s">
        <v>36</v>
      </c>
      <c r="D10" s="39" t="s">
        <v>37</v>
      </c>
      <c r="E10" s="39" t="s">
        <v>38</v>
      </c>
      <c r="F10" s="39" t="s">
        <v>39</v>
      </c>
      <c r="G10" s="39" t="s">
        <v>40</v>
      </c>
      <c r="H10" s="39" t="s">
        <v>41</v>
      </c>
    </row>
    <row r="11" spans="1:8">
      <c r="A11" s="40"/>
      <c r="B11" s="40" t="s">
        <v>42</v>
      </c>
      <c r="C11" s="40" t="s">
        <v>43</v>
      </c>
      <c r="D11" s="40" t="s">
        <v>44</v>
      </c>
      <c r="E11" s="40" t="s">
        <v>45</v>
      </c>
      <c r="F11" s="40" t="s">
        <v>46</v>
      </c>
      <c r="G11" s="40" t="s">
        <v>47</v>
      </c>
      <c r="H11" s="40" t="s">
        <v>48</v>
      </c>
    </row>
    <row r="12" spans="1:8" ht="89.25">
      <c r="A12" s="41">
        <v>67</v>
      </c>
      <c r="B12" s="42" t="s">
        <v>49</v>
      </c>
      <c r="C12" s="43">
        <v>42247.26</v>
      </c>
      <c r="D12" s="43">
        <v>111378</v>
      </c>
      <c r="E12" s="43">
        <v>92393</v>
      </c>
      <c r="F12" s="43">
        <v>55942.07</v>
      </c>
      <c r="G12" s="43">
        <v>132.5</v>
      </c>
      <c r="H12" s="43">
        <v>60.54</v>
      </c>
    </row>
    <row r="13" spans="1:8" ht="76.5">
      <c r="A13" s="44">
        <v>6711</v>
      </c>
      <c r="B13" s="45" t="s">
        <v>50</v>
      </c>
      <c r="C13" s="46">
        <v>42247.26</v>
      </c>
      <c r="D13" s="46">
        <v>111378</v>
      </c>
      <c r="E13" s="46">
        <v>92393</v>
      </c>
      <c r="F13" s="46">
        <v>55942.07</v>
      </c>
      <c r="G13" s="46">
        <v>132.5</v>
      </c>
      <c r="H13" s="46">
        <v>60.54</v>
      </c>
    </row>
    <row r="14" spans="1:8" ht="102">
      <c r="A14" s="41">
        <v>66</v>
      </c>
      <c r="B14" s="42" t="s">
        <v>51</v>
      </c>
      <c r="C14" s="43">
        <v>2707.55</v>
      </c>
      <c r="D14" s="43">
        <v>4645</v>
      </c>
      <c r="E14" s="43">
        <v>4645</v>
      </c>
      <c r="F14" s="43">
        <v>2402.5100000000002</v>
      </c>
      <c r="G14" s="43">
        <v>88.8</v>
      </c>
      <c r="H14" s="43">
        <v>51.8</v>
      </c>
    </row>
    <row r="15" spans="1:8" ht="76.5">
      <c r="A15" s="44">
        <v>661</v>
      </c>
      <c r="B15" s="45" t="s">
        <v>52</v>
      </c>
      <c r="C15" s="46">
        <v>2707.55</v>
      </c>
      <c r="D15" s="46">
        <v>4645</v>
      </c>
      <c r="E15" s="46">
        <v>4645</v>
      </c>
      <c r="F15" s="46">
        <v>2402.5100000000002</v>
      </c>
      <c r="G15" s="46">
        <v>88.8</v>
      </c>
      <c r="H15" s="46">
        <v>51.8</v>
      </c>
    </row>
    <row r="16" spans="1:8" ht="63.75">
      <c r="A16" s="41">
        <v>63</v>
      </c>
      <c r="B16" s="42" t="s">
        <v>53</v>
      </c>
      <c r="C16" s="43">
        <f>SUM(C17:C18)</f>
        <v>381276.07</v>
      </c>
      <c r="D16" s="43">
        <v>779414</v>
      </c>
      <c r="E16" s="43">
        <v>913838</v>
      </c>
      <c r="F16" s="43">
        <f>SUM(F17:F18)</f>
        <v>460483.56</v>
      </c>
      <c r="G16" s="43">
        <v>120.8</v>
      </c>
      <c r="H16" s="43">
        <v>50.39</v>
      </c>
    </row>
    <row r="17" spans="1:8" ht="89.25">
      <c r="A17" s="44">
        <v>636</v>
      </c>
      <c r="B17" s="45" t="s">
        <v>54</v>
      </c>
      <c r="C17" s="46">
        <v>381276.07</v>
      </c>
      <c r="D17" s="46"/>
      <c r="E17" s="46"/>
      <c r="F17" s="46">
        <v>458201.56</v>
      </c>
      <c r="G17" s="46">
        <v>120.2</v>
      </c>
      <c r="H17" s="46">
        <v>50.2</v>
      </c>
    </row>
    <row r="18" spans="1:8" ht="51">
      <c r="A18" s="44">
        <v>638</v>
      </c>
      <c r="B18" s="45" t="s">
        <v>55</v>
      </c>
      <c r="C18" s="46"/>
      <c r="D18" s="46"/>
      <c r="E18" s="46"/>
      <c r="F18" s="46">
        <v>2282</v>
      </c>
      <c r="G18" s="46" t="str">
        <f>IF(D18="","",(F18/C18)*100)</f>
        <v/>
      </c>
      <c r="H18" s="46" t="str">
        <f>IF(D18="","",(E18/D18)*100)</f>
        <v/>
      </c>
    </row>
    <row r="19" spans="1:8" ht="25.5">
      <c r="A19" s="41">
        <v>64</v>
      </c>
      <c r="B19" s="42" t="s">
        <v>56</v>
      </c>
      <c r="C19" s="43"/>
      <c r="D19" s="43">
        <v>1</v>
      </c>
      <c r="E19" s="43">
        <v>1</v>
      </c>
      <c r="F19" s="43"/>
      <c r="G19" s="43" t="e">
        <f>IF(D19="","",(F19/C19)*100)</f>
        <v>#DIV/0!</v>
      </c>
      <c r="H19" s="43">
        <f>IF(D19="","",(E19/D19)*100)</f>
        <v>100</v>
      </c>
    </row>
    <row r="20" spans="1:8" ht="25.5">
      <c r="A20" s="44">
        <v>9221</v>
      </c>
      <c r="B20" s="45" t="s">
        <v>57</v>
      </c>
      <c r="C20" s="46">
        <v>9983.5400000000009</v>
      </c>
      <c r="D20" s="46"/>
      <c r="E20" s="43">
        <v>3609</v>
      </c>
      <c r="F20" s="46"/>
      <c r="G20" s="46" t="str">
        <f>IF(D20="","",(F20/C20)*100)</f>
        <v/>
      </c>
      <c r="H20" s="46" t="str">
        <f>IF(D20="","",(E20/D20)*100)</f>
        <v/>
      </c>
    </row>
    <row r="21" spans="1:8" ht="25.5">
      <c r="A21" s="41"/>
      <c r="B21" s="42" t="s">
        <v>58</v>
      </c>
      <c r="C21" s="43">
        <f>C12+C14+C16+C19</f>
        <v>426230.88</v>
      </c>
      <c r="D21" s="43">
        <f>D12+D14+D16+D19</f>
        <v>895438</v>
      </c>
      <c r="E21" s="43">
        <v>1014486</v>
      </c>
      <c r="F21" s="43">
        <f>F12+F14+F16+F19</f>
        <v>518828.14</v>
      </c>
      <c r="G21" s="43">
        <v>121.8</v>
      </c>
      <c r="H21" s="43">
        <v>51.14</v>
      </c>
    </row>
    <row r="22" spans="1:8">
      <c r="A22" s="35"/>
      <c r="B22" s="35"/>
      <c r="C22" s="35"/>
      <c r="D22" s="35"/>
      <c r="E22" s="35"/>
      <c r="F22" s="35"/>
      <c r="G22" s="47" t="str">
        <f>IF(D22="","",(F22/C22)*100)</f>
        <v/>
      </c>
      <c r="H22" s="47"/>
    </row>
    <row r="23" spans="1:8">
      <c r="A23" s="35"/>
      <c r="B23" s="35" t="s">
        <v>59</v>
      </c>
      <c r="C23" s="35"/>
      <c r="D23" s="35"/>
      <c r="E23" s="35"/>
      <c r="F23" s="35"/>
      <c r="G23" s="47" t="str">
        <f>IF(D23="","",(F23/C23)*100)</f>
        <v/>
      </c>
      <c r="H23" s="47"/>
    </row>
    <row r="24" spans="1:8">
      <c r="A24" s="35"/>
      <c r="B24" s="35"/>
      <c r="C24" s="35"/>
      <c r="D24" s="35"/>
      <c r="E24" s="35"/>
      <c r="F24" s="35"/>
      <c r="G24" s="47" t="str">
        <f>IF(D24="","",(F24/C24)*100)</f>
        <v/>
      </c>
      <c r="H24" s="47"/>
    </row>
    <row r="25" spans="1:8" ht="39">
      <c r="A25" s="37" t="s">
        <v>60</v>
      </c>
      <c r="B25" s="38" t="s">
        <v>35</v>
      </c>
      <c r="C25" s="39" t="s">
        <v>36</v>
      </c>
      <c r="D25" s="39" t="s">
        <v>61</v>
      </c>
      <c r="E25" s="39" t="s">
        <v>62</v>
      </c>
      <c r="F25" s="39" t="s">
        <v>39</v>
      </c>
      <c r="G25" s="39" t="s">
        <v>40</v>
      </c>
      <c r="H25" s="39" t="s">
        <v>41</v>
      </c>
    </row>
    <row r="26" spans="1:8">
      <c r="A26" s="40"/>
      <c r="B26" s="40" t="s">
        <v>42</v>
      </c>
      <c r="C26" s="40" t="s">
        <v>43</v>
      </c>
      <c r="D26" s="40" t="s">
        <v>44</v>
      </c>
      <c r="E26" s="40" t="s">
        <v>45</v>
      </c>
      <c r="F26" s="40" t="s">
        <v>46</v>
      </c>
      <c r="G26" s="40" t="s">
        <v>47</v>
      </c>
      <c r="H26" s="40" t="s">
        <v>48</v>
      </c>
    </row>
    <row r="27" spans="1:8" ht="25.5">
      <c r="A27" s="41">
        <v>31</v>
      </c>
      <c r="B27" s="42" t="s">
        <v>63</v>
      </c>
      <c r="C27" s="43">
        <f>C28+CC3235+C34</f>
        <v>369832.48</v>
      </c>
      <c r="D27" s="43">
        <f>D28+D32+D34</f>
        <v>773478</v>
      </c>
      <c r="E27" s="43">
        <f>E28+E32+E34</f>
        <v>843318</v>
      </c>
      <c r="F27" s="43">
        <f>F28+F32+F34</f>
        <v>433174.54999999993</v>
      </c>
      <c r="G27" s="43">
        <v>113.3</v>
      </c>
      <c r="H27" s="43">
        <v>51.4</v>
      </c>
    </row>
    <row r="28" spans="1:8">
      <c r="A28" s="41">
        <v>311</v>
      </c>
      <c r="B28" s="42" t="s">
        <v>64</v>
      </c>
      <c r="C28" s="43">
        <f>SUM(C29:C31)</f>
        <v>317434.73</v>
      </c>
      <c r="D28" s="43">
        <f>SUM(D29:D31)</f>
        <v>639675</v>
      </c>
      <c r="E28" s="43">
        <f>SUM(E29:E31)</f>
        <v>698475</v>
      </c>
      <c r="F28" s="43">
        <f>SUM(F29:F31)</f>
        <v>353362.63999999996</v>
      </c>
      <c r="G28" s="43">
        <v>111.4</v>
      </c>
      <c r="H28" s="43">
        <v>50.6</v>
      </c>
    </row>
    <row r="29" spans="1:8" ht="25.5">
      <c r="A29" s="44">
        <v>3111</v>
      </c>
      <c r="B29" s="45" t="s">
        <v>65</v>
      </c>
      <c r="C29" s="46">
        <v>312573.90999999997</v>
      </c>
      <c r="D29" s="46">
        <v>639675</v>
      </c>
      <c r="E29" s="46">
        <v>698475</v>
      </c>
      <c r="F29" s="46">
        <v>349929.23</v>
      </c>
      <c r="G29" s="46"/>
      <c r="H29" s="46"/>
    </row>
    <row r="30" spans="1:8" ht="38.25">
      <c r="A30" s="44">
        <v>3113</v>
      </c>
      <c r="B30" s="45" t="s">
        <v>66</v>
      </c>
      <c r="C30" s="46">
        <v>3408.63</v>
      </c>
      <c r="D30" s="46"/>
      <c r="E30" s="46"/>
      <c r="F30" s="46">
        <v>1815.11</v>
      </c>
      <c r="G30" s="46" t="str">
        <f>IF(D30="","",(F30/C30)*100)</f>
        <v/>
      </c>
      <c r="H30" s="46" t="str">
        <f>IF(D30="","",(E30/D30)*100)</f>
        <v/>
      </c>
    </row>
    <row r="31" spans="1:8" ht="38.25">
      <c r="A31" s="44">
        <v>3114</v>
      </c>
      <c r="B31" s="45" t="s">
        <v>67</v>
      </c>
      <c r="C31" s="46">
        <v>1452.19</v>
      </c>
      <c r="D31" s="46"/>
      <c r="E31" s="46"/>
      <c r="F31" s="46">
        <v>1618.3</v>
      </c>
      <c r="G31" s="46" t="str">
        <f>IF(D31="","",(F31/C31)*100)</f>
        <v/>
      </c>
      <c r="H31" s="46" t="str">
        <f>IF(D31="","",(E31/D31)*100)</f>
        <v/>
      </c>
    </row>
    <row r="32" spans="1:8" ht="25.5">
      <c r="A32" s="41">
        <v>312</v>
      </c>
      <c r="B32" s="42" t="s">
        <v>68</v>
      </c>
      <c r="C32" s="43">
        <v>12784.58</v>
      </c>
      <c r="D32" s="43">
        <v>29366</v>
      </c>
      <c r="E32" s="43">
        <v>29366</v>
      </c>
      <c r="F32" s="43">
        <v>21525.32</v>
      </c>
      <c r="G32" s="43">
        <v>168.4</v>
      </c>
      <c r="H32" s="43">
        <v>73.3</v>
      </c>
    </row>
    <row r="33" spans="1:8" ht="38.25">
      <c r="A33" s="44">
        <v>3121</v>
      </c>
      <c r="B33" s="45" t="s">
        <v>68</v>
      </c>
      <c r="C33" s="46">
        <v>12784.52</v>
      </c>
      <c r="D33" s="46"/>
      <c r="E33" s="46">
        <v>29366</v>
      </c>
      <c r="F33" s="46">
        <v>21525.32</v>
      </c>
      <c r="G33" s="46" t="str">
        <f>IF(D33="","",(F33/C33)*100)</f>
        <v/>
      </c>
      <c r="H33" s="46" t="str">
        <f>IF(D33="","",(E33/D33)*100)</f>
        <v/>
      </c>
    </row>
    <row r="34" spans="1:8" ht="25.5">
      <c r="A34" s="41">
        <v>313</v>
      </c>
      <c r="B34" s="42" t="s">
        <v>69</v>
      </c>
      <c r="C34" s="43">
        <v>52397.75</v>
      </c>
      <c r="D34" s="43">
        <v>104437</v>
      </c>
      <c r="E34" s="43">
        <v>115477</v>
      </c>
      <c r="F34" s="43">
        <v>58286.59</v>
      </c>
      <c r="G34" s="43">
        <v>111.3</v>
      </c>
      <c r="H34" s="43">
        <v>50.5</v>
      </c>
    </row>
    <row r="35" spans="1:8" ht="51">
      <c r="A35" s="44">
        <v>3132</v>
      </c>
      <c r="B35" s="45" t="s">
        <v>70</v>
      </c>
      <c r="C35" s="46">
        <v>52397.75</v>
      </c>
      <c r="D35" s="46">
        <v>104437</v>
      </c>
      <c r="E35" s="46">
        <v>115477</v>
      </c>
      <c r="F35" s="46">
        <v>58273.85</v>
      </c>
      <c r="G35" s="46"/>
      <c r="H35" s="46"/>
    </row>
    <row r="36" spans="1:8" ht="76.5">
      <c r="A36" s="44">
        <v>3133</v>
      </c>
      <c r="B36" s="45" t="s">
        <v>71</v>
      </c>
      <c r="C36" s="46"/>
      <c r="D36" s="46"/>
      <c r="E36" s="46"/>
      <c r="F36" s="46">
        <v>12.74</v>
      </c>
      <c r="G36" s="46" t="str">
        <f>IF(D36="","",(F36/C36)*100)</f>
        <v/>
      </c>
      <c r="H36" s="46" t="str">
        <f>IF(D36="","",(E36/D36)*100)</f>
        <v/>
      </c>
    </row>
    <row r="37" spans="1:8" ht="25.5">
      <c r="A37" s="41">
        <v>32</v>
      </c>
      <c r="B37" s="42" t="s">
        <v>72</v>
      </c>
      <c r="C37" s="43">
        <f>C38+C43+C50+C60</f>
        <v>43776.19</v>
      </c>
      <c r="D37" s="43">
        <f>D38+D43+D50+D60</f>
        <v>77022</v>
      </c>
      <c r="E37" s="43">
        <f>E38+E43+E50+E60</f>
        <v>138163</v>
      </c>
      <c r="F37" s="43">
        <f>F38+F43+F50+F60</f>
        <v>83446.679999999993</v>
      </c>
      <c r="G37" s="43">
        <v>190.7</v>
      </c>
      <c r="H37" s="43">
        <v>59.8</v>
      </c>
    </row>
    <row r="38" spans="1:8" ht="38.25">
      <c r="A38" s="41">
        <v>321</v>
      </c>
      <c r="B38" s="42" t="s">
        <v>73</v>
      </c>
      <c r="C38" s="43">
        <f>SUM(C39:C42)</f>
        <v>8905.380000000001</v>
      </c>
      <c r="D38" s="43">
        <v>9744</v>
      </c>
      <c r="E38" s="43">
        <v>13344</v>
      </c>
      <c r="F38" s="43">
        <f>SUM(F39:F42)</f>
        <v>9731.2800000000007</v>
      </c>
      <c r="G38" s="43">
        <v>109.3</v>
      </c>
      <c r="H38" s="43">
        <v>73</v>
      </c>
    </row>
    <row r="39" spans="1:8" ht="25.5">
      <c r="A39" s="44">
        <v>3211</v>
      </c>
      <c r="B39" s="45" t="s">
        <v>74</v>
      </c>
      <c r="C39" s="46">
        <v>1618.29</v>
      </c>
      <c r="D39" s="46"/>
      <c r="E39" s="46"/>
      <c r="F39" s="46">
        <v>3680.4</v>
      </c>
      <c r="G39" s="46" t="str">
        <f>IF(D39="","",(F39/C39)*100)</f>
        <v/>
      </c>
      <c r="H39" s="46" t="str">
        <f>IF(D39="","",(E39/D39)*100)</f>
        <v/>
      </c>
    </row>
    <row r="40" spans="1:8" ht="63.75">
      <c r="A40" s="44">
        <v>3212</v>
      </c>
      <c r="B40" s="45" t="s">
        <v>75</v>
      </c>
      <c r="C40" s="46">
        <v>4472.18</v>
      </c>
      <c r="D40" s="46"/>
      <c r="E40" s="46"/>
      <c r="F40" s="46">
        <v>5733.81</v>
      </c>
      <c r="G40" s="46" t="str">
        <f>IF(D40="","",(F40/C40)*100)</f>
        <v/>
      </c>
      <c r="H40" s="46" t="str">
        <f>IF(D40="","",(E40/D40)*100)</f>
        <v/>
      </c>
    </row>
    <row r="41" spans="1:8" ht="38.25">
      <c r="A41" s="44">
        <v>3213</v>
      </c>
      <c r="B41" s="45" t="s">
        <v>76</v>
      </c>
      <c r="C41" s="46">
        <v>2788.37</v>
      </c>
      <c r="D41" s="46"/>
      <c r="E41" s="46"/>
      <c r="F41" s="46">
        <v>317.07</v>
      </c>
      <c r="G41" s="46" t="str">
        <f>IF(D41="","",(F41/C41)*100)</f>
        <v/>
      </c>
      <c r="H41" s="46" t="str">
        <f>IF(D41="","",(E41/D41)*100)</f>
        <v/>
      </c>
    </row>
    <row r="42" spans="1:8" ht="51">
      <c r="A42" s="44">
        <v>3214</v>
      </c>
      <c r="B42" s="45" t="s">
        <v>77</v>
      </c>
      <c r="C42" s="46">
        <v>26.54</v>
      </c>
      <c r="D42" s="46"/>
      <c r="E42" s="46"/>
      <c r="F42" s="46"/>
      <c r="G42" s="46" t="str">
        <f>IF(D42="","",(F42/C42)*100)</f>
        <v/>
      </c>
      <c r="H42" s="46" t="str">
        <f>IF(D42="","",(E42/D42)*100)</f>
        <v/>
      </c>
    </row>
    <row r="43" spans="1:8" ht="38.25">
      <c r="A43" s="41">
        <v>322</v>
      </c>
      <c r="B43" s="42" t="s">
        <v>78</v>
      </c>
      <c r="C43" s="43">
        <f>SUM(C44:C49)</f>
        <v>14250.69</v>
      </c>
      <c r="D43" s="43">
        <v>22875</v>
      </c>
      <c r="E43" s="43">
        <v>80166</v>
      </c>
      <c r="F43" s="43">
        <f>SUM(F44:F49)</f>
        <v>46800.68</v>
      </c>
      <c r="G43" s="43">
        <v>328.4</v>
      </c>
      <c r="H43" s="43">
        <v>58.37</v>
      </c>
    </row>
    <row r="44" spans="1:8" ht="63.75">
      <c r="A44" s="44">
        <v>3221</v>
      </c>
      <c r="B44" s="45" t="s">
        <v>79</v>
      </c>
      <c r="C44" s="46">
        <v>4072.6</v>
      </c>
      <c r="D44" s="46"/>
      <c r="E44" s="46"/>
      <c r="F44" s="46">
        <v>6748.47</v>
      </c>
      <c r="G44" s="46" t="str">
        <f t="shared" ref="G44:G59" si="0">IF(D44="","",(F44/C44)*100)</f>
        <v/>
      </c>
      <c r="H44" s="46" t="str">
        <f t="shared" ref="H44:H49" si="1">IF(D44="","",(E44/D44)*100)</f>
        <v/>
      </c>
    </row>
    <row r="45" spans="1:8" ht="25.5">
      <c r="A45" s="44">
        <v>3222</v>
      </c>
      <c r="B45" s="45" t="s">
        <v>80</v>
      </c>
      <c r="C45" s="46">
        <v>1403.14</v>
      </c>
      <c r="D45" s="46"/>
      <c r="E45" s="46"/>
      <c r="F45" s="46">
        <v>28204.27</v>
      </c>
      <c r="G45" s="46" t="str">
        <f t="shared" si="0"/>
        <v/>
      </c>
      <c r="H45" s="46" t="str">
        <f t="shared" si="1"/>
        <v/>
      </c>
    </row>
    <row r="46" spans="1:8">
      <c r="A46" s="44">
        <v>3223</v>
      </c>
      <c r="B46" s="45" t="s">
        <v>81</v>
      </c>
      <c r="C46" s="46">
        <v>7411.5</v>
      </c>
      <c r="D46" s="46"/>
      <c r="E46" s="46"/>
      <c r="F46" s="46">
        <v>9561.2800000000007</v>
      </c>
      <c r="G46" s="46" t="str">
        <f t="shared" si="0"/>
        <v/>
      </c>
      <c r="H46" s="46" t="str">
        <f t="shared" si="1"/>
        <v/>
      </c>
    </row>
    <row r="47" spans="1:8" ht="63.75">
      <c r="A47" s="44">
        <v>3224</v>
      </c>
      <c r="B47" s="45" t="s">
        <v>82</v>
      </c>
      <c r="C47" s="46">
        <v>214.87</v>
      </c>
      <c r="D47" s="46"/>
      <c r="E47" s="46"/>
      <c r="F47" s="46">
        <v>2066.61</v>
      </c>
      <c r="G47" s="46" t="str">
        <f t="shared" si="0"/>
        <v/>
      </c>
      <c r="H47" s="46" t="str">
        <f t="shared" si="1"/>
        <v/>
      </c>
    </row>
    <row r="48" spans="1:8" ht="25.5">
      <c r="A48" s="44">
        <v>3225</v>
      </c>
      <c r="B48" s="45" t="s">
        <v>83</v>
      </c>
      <c r="C48" s="46">
        <v>1038.1500000000001</v>
      </c>
      <c r="D48" s="46"/>
      <c r="E48" s="46"/>
      <c r="F48" s="46">
        <v>220.05</v>
      </c>
      <c r="G48" s="46" t="str">
        <f t="shared" si="0"/>
        <v/>
      </c>
      <c r="H48" s="46" t="str">
        <f t="shared" si="1"/>
        <v/>
      </c>
    </row>
    <row r="49" spans="1:8" ht="51">
      <c r="A49" s="44">
        <v>3227</v>
      </c>
      <c r="B49" s="45" t="s">
        <v>84</v>
      </c>
      <c r="C49" s="46">
        <v>110.43</v>
      </c>
      <c r="D49" s="46"/>
      <c r="E49" s="46"/>
      <c r="F49" s="46"/>
      <c r="G49" s="46" t="str">
        <f t="shared" si="0"/>
        <v/>
      </c>
      <c r="H49" s="46" t="str">
        <f t="shared" si="1"/>
        <v/>
      </c>
    </row>
    <row r="50" spans="1:8" ht="25.5">
      <c r="A50" s="41">
        <v>323</v>
      </c>
      <c r="B50" s="42" t="s">
        <v>85</v>
      </c>
      <c r="C50" s="43">
        <f>SUM(C51:C59)</f>
        <v>19042</v>
      </c>
      <c r="D50" s="43">
        <v>40332</v>
      </c>
      <c r="E50" s="43">
        <v>41182</v>
      </c>
      <c r="F50" s="43">
        <f>SUM(F51:F59)</f>
        <v>25769.85</v>
      </c>
      <c r="G50" s="43">
        <f t="shared" si="0"/>
        <v>135.33163533242305</v>
      </c>
      <c r="H50" s="43">
        <v>62.6</v>
      </c>
    </row>
    <row r="51" spans="1:8" ht="38.25">
      <c r="A51" s="44">
        <v>3231</v>
      </c>
      <c r="B51" s="45" t="s">
        <v>86</v>
      </c>
      <c r="C51" s="46">
        <v>1238.6199999999999</v>
      </c>
      <c r="D51" s="46"/>
      <c r="E51" s="46"/>
      <c r="F51" s="46">
        <v>1780.55</v>
      </c>
      <c r="G51" s="46" t="str">
        <f t="shared" si="0"/>
        <v/>
      </c>
      <c r="H51" s="46" t="str">
        <f t="shared" ref="H51:H59" si="2">IF(D51="","",(E51/D51)*100)</f>
        <v/>
      </c>
    </row>
    <row r="52" spans="1:8" ht="51">
      <c r="A52" s="44">
        <v>3232</v>
      </c>
      <c r="B52" s="45" t="s">
        <v>87</v>
      </c>
      <c r="C52" s="46">
        <v>3091.51</v>
      </c>
      <c r="D52" s="46"/>
      <c r="E52" s="46"/>
      <c r="F52" s="46">
        <v>1265.6500000000001</v>
      </c>
      <c r="G52" s="46" t="str">
        <f t="shared" si="0"/>
        <v/>
      </c>
      <c r="H52" s="46" t="str">
        <f t="shared" si="2"/>
        <v/>
      </c>
    </row>
    <row r="53" spans="1:8">
      <c r="A53" s="44">
        <v>3233</v>
      </c>
      <c r="B53" s="45" t="s">
        <v>88</v>
      </c>
      <c r="C53" s="46"/>
      <c r="D53" s="46"/>
      <c r="E53" s="46"/>
      <c r="F53" s="46">
        <v>24</v>
      </c>
      <c r="G53" s="46" t="str">
        <f t="shared" si="0"/>
        <v/>
      </c>
      <c r="H53" s="46" t="str">
        <f t="shared" si="2"/>
        <v/>
      </c>
    </row>
    <row r="54" spans="1:8" ht="25.5">
      <c r="A54" s="44">
        <v>3234</v>
      </c>
      <c r="B54" s="45" t="s">
        <v>89</v>
      </c>
      <c r="C54" s="46">
        <v>2906.08</v>
      </c>
      <c r="D54" s="46"/>
      <c r="E54" s="46"/>
      <c r="F54" s="46">
        <v>4012.29</v>
      </c>
      <c r="G54" s="46" t="str">
        <f t="shared" si="0"/>
        <v/>
      </c>
      <c r="H54" s="46" t="str">
        <f t="shared" si="2"/>
        <v/>
      </c>
    </row>
    <row r="55" spans="1:8" ht="25.5">
      <c r="A55" s="44">
        <v>3235</v>
      </c>
      <c r="B55" s="45" t="s">
        <v>90</v>
      </c>
      <c r="C55" s="46">
        <v>34.840000000000003</v>
      </c>
      <c r="D55" s="46"/>
      <c r="E55" s="46"/>
      <c r="F55" s="46">
        <v>75.959999999999994</v>
      </c>
      <c r="G55" s="46" t="str">
        <f t="shared" si="0"/>
        <v/>
      </c>
      <c r="H55" s="46" t="str">
        <f t="shared" si="2"/>
        <v/>
      </c>
    </row>
    <row r="56" spans="1:8" ht="38.25">
      <c r="A56" s="44">
        <v>3236</v>
      </c>
      <c r="B56" s="45" t="s">
        <v>91</v>
      </c>
      <c r="C56" s="46">
        <v>451.25</v>
      </c>
      <c r="D56" s="46"/>
      <c r="E56" s="46"/>
      <c r="F56" s="46"/>
      <c r="G56" s="46" t="str">
        <f t="shared" si="0"/>
        <v/>
      </c>
      <c r="H56" s="46" t="str">
        <f t="shared" si="2"/>
        <v/>
      </c>
    </row>
    <row r="57" spans="1:8" ht="38.25">
      <c r="A57" s="44">
        <v>3237</v>
      </c>
      <c r="B57" s="45" t="s">
        <v>92</v>
      </c>
      <c r="C57" s="46">
        <v>9605.92</v>
      </c>
      <c r="D57" s="46"/>
      <c r="E57" s="46"/>
      <c r="F57" s="46">
        <v>14689.46</v>
      </c>
      <c r="G57" s="46" t="str">
        <f t="shared" si="0"/>
        <v/>
      </c>
      <c r="H57" s="46" t="str">
        <f t="shared" si="2"/>
        <v/>
      </c>
    </row>
    <row r="58" spans="1:8" ht="25.5">
      <c r="A58" s="44">
        <v>3238</v>
      </c>
      <c r="B58" s="45" t="s">
        <v>93</v>
      </c>
      <c r="C58" s="46">
        <v>602.23</v>
      </c>
      <c r="D58" s="46"/>
      <c r="E58" s="46"/>
      <c r="F58" s="46">
        <v>1470.87</v>
      </c>
      <c r="G58" s="46" t="str">
        <f t="shared" si="0"/>
        <v/>
      </c>
      <c r="H58" s="46" t="str">
        <f t="shared" si="2"/>
        <v/>
      </c>
    </row>
    <row r="59" spans="1:8">
      <c r="A59" s="44">
        <v>3239</v>
      </c>
      <c r="B59" s="45" t="s">
        <v>94</v>
      </c>
      <c r="C59" s="46">
        <v>1111.55</v>
      </c>
      <c r="D59" s="46"/>
      <c r="E59" s="46"/>
      <c r="F59" s="46">
        <v>2451.0700000000002</v>
      </c>
      <c r="G59" s="46" t="str">
        <f t="shared" si="0"/>
        <v/>
      </c>
      <c r="H59" s="46" t="str">
        <f t="shared" si="2"/>
        <v/>
      </c>
    </row>
    <row r="60" spans="1:8" ht="51">
      <c r="A60" s="41">
        <v>329</v>
      </c>
      <c r="B60" s="42" t="s">
        <v>95</v>
      </c>
      <c r="C60" s="43">
        <f>SUM(C61:C65)</f>
        <v>1578.12</v>
      </c>
      <c r="D60" s="43">
        <v>4071</v>
      </c>
      <c r="E60" s="43">
        <v>3471</v>
      </c>
      <c r="F60" s="43">
        <f>SUM(F61:F65)</f>
        <v>1144.8700000000001</v>
      </c>
      <c r="G60" s="43">
        <v>72.599999999999994</v>
      </c>
      <c r="H60" s="43">
        <v>33</v>
      </c>
    </row>
    <row r="61" spans="1:8" ht="25.5">
      <c r="A61" s="44">
        <v>3292</v>
      </c>
      <c r="B61" s="45" t="s">
        <v>96</v>
      </c>
      <c r="C61" s="46"/>
      <c r="D61" s="46"/>
      <c r="E61" s="46"/>
      <c r="F61" s="46">
        <v>400.56</v>
      </c>
      <c r="G61" s="46" t="str">
        <f>IF(D61="","",(F61/C61)*100)</f>
        <v/>
      </c>
      <c r="H61" s="46" t="str">
        <f>IF(D61="","",(E61/D61)*100)</f>
        <v/>
      </c>
    </row>
    <row r="62" spans="1:8" ht="25.5">
      <c r="A62" s="44">
        <v>3293</v>
      </c>
      <c r="B62" s="45" t="s">
        <v>97</v>
      </c>
      <c r="C62" s="46">
        <v>76.37</v>
      </c>
      <c r="D62" s="46"/>
      <c r="E62" s="46"/>
      <c r="F62" s="46">
        <v>52.53</v>
      </c>
      <c r="G62" s="46" t="str">
        <f>IF(D62="","",(F62/C62)*100)</f>
        <v/>
      </c>
      <c r="H62" s="46" t="str">
        <f>IF(D62="","",(E62/D62)*100)</f>
        <v/>
      </c>
    </row>
    <row r="63" spans="1:8" ht="25.5">
      <c r="A63" s="44">
        <v>3294</v>
      </c>
      <c r="B63" s="45" t="s">
        <v>98</v>
      </c>
      <c r="C63" s="46">
        <v>437.98</v>
      </c>
      <c r="D63" s="46"/>
      <c r="E63" s="46"/>
      <c r="F63" s="46">
        <v>598.27</v>
      </c>
      <c r="G63" s="46" t="str">
        <f>IF(D63="","",(F63/C63)*100)</f>
        <v/>
      </c>
      <c r="H63" s="46" t="str">
        <f>IF(D63="","",(E63/D63)*100)</f>
        <v/>
      </c>
    </row>
    <row r="64" spans="1:8" ht="51">
      <c r="A64" s="44">
        <v>3299</v>
      </c>
      <c r="B64" s="45" t="s">
        <v>95</v>
      </c>
      <c r="C64" s="46"/>
      <c r="D64" s="46"/>
      <c r="E64" s="46"/>
      <c r="F64" s="46">
        <v>93.51</v>
      </c>
      <c r="G64" s="46" t="str">
        <f>IF(D64="","",(F64/C64)*100)</f>
        <v/>
      </c>
      <c r="H64" s="46" t="str">
        <f>IF(D64="","",(E64/D64)*100)</f>
        <v/>
      </c>
    </row>
    <row r="65" spans="1:8" ht="25.5">
      <c r="A65" s="44">
        <v>3295</v>
      </c>
      <c r="B65" s="45" t="s">
        <v>99</v>
      </c>
      <c r="C65" s="46">
        <v>1063.77</v>
      </c>
      <c r="D65" s="46"/>
      <c r="E65" s="46"/>
      <c r="F65" s="46"/>
      <c r="G65" s="46" t="str">
        <f>IF(D65="","",(F65/C65)*100)</f>
        <v/>
      </c>
      <c r="H65" s="46" t="str">
        <f>IF(D65="","",(E65/D65)*100)</f>
        <v/>
      </c>
    </row>
    <row r="66" spans="1:8" ht="25.5">
      <c r="A66" s="41">
        <v>34</v>
      </c>
      <c r="B66" s="42" t="s">
        <v>100</v>
      </c>
      <c r="C66" s="43">
        <v>583</v>
      </c>
      <c r="D66" s="43">
        <v>1062</v>
      </c>
      <c r="E66" s="43">
        <v>862</v>
      </c>
      <c r="F66" s="43">
        <v>634.24</v>
      </c>
      <c r="G66" s="43">
        <v>108.8</v>
      </c>
      <c r="H66" s="43">
        <v>73.599999999999994</v>
      </c>
    </row>
    <row r="67" spans="1:8" ht="38.25">
      <c r="A67" s="41">
        <v>343</v>
      </c>
      <c r="B67" s="42" t="s">
        <v>101</v>
      </c>
      <c r="C67" s="43">
        <v>583</v>
      </c>
      <c r="D67" s="43"/>
      <c r="E67" s="43"/>
      <c r="F67" s="43">
        <v>634.24</v>
      </c>
      <c r="G67" s="43">
        <v>108.8</v>
      </c>
      <c r="H67" s="43">
        <v>73.599999999999994</v>
      </c>
    </row>
    <row r="68" spans="1:8" ht="63.75">
      <c r="A68" s="44">
        <v>3431</v>
      </c>
      <c r="B68" s="45" t="s">
        <v>102</v>
      </c>
      <c r="C68" s="46">
        <v>583</v>
      </c>
      <c r="D68" s="46"/>
      <c r="E68" s="46"/>
      <c r="F68" s="46">
        <v>634.20000000000005</v>
      </c>
      <c r="G68" s="46" t="str">
        <f>IF(D68="","",(F68/C68)*100)</f>
        <v/>
      </c>
      <c r="H68" s="46" t="str">
        <f>IF(D68="","",(E68/D68)*100)</f>
        <v/>
      </c>
    </row>
    <row r="69" spans="1:8" ht="25.5">
      <c r="A69" s="44">
        <v>3433</v>
      </c>
      <c r="B69" s="45" t="s">
        <v>103</v>
      </c>
      <c r="C69" s="46"/>
      <c r="D69" s="46"/>
      <c r="E69" s="46"/>
      <c r="F69" s="46">
        <v>0.04</v>
      </c>
      <c r="G69" s="46" t="str">
        <f>IF(D69="","",(F69/C69)*100)</f>
        <v/>
      </c>
      <c r="H69" s="46" t="str">
        <f>IF(D69="","",(E69/D69)*100)</f>
        <v/>
      </c>
    </row>
    <row r="70" spans="1:8" s="48" customFormat="1" ht="38.25">
      <c r="A70" s="41">
        <v>37</v>
      </c>
      <c r="B70" s="42" t="s">
        <v>104</v>
      </c>
      <c r="C70" s="43"/>
      <c r="D70" s="43">
        <v>15120</v>
      </c>
      <c r="E70" s="43">
        <v>15120</v>
      </c>
      <c r="F70" s="43"/>
      <c r="G70" s="43"/>
      <c r="H70" s="43"/>
    </row>
    <row r="71" spans="1:8" ht="63.75">
      <c r="A71" s="44">
        <v>372</v>
      </c>
      <c r="B71" s="45" t="s">
        <v>105</v>
      </c>
      <c r="C71" s="46"/>
      <c r="D71" s="46">
        <v>15120</v>
      </c>
      <c r="E71" s="46">
        <v>15120</v>
      </c>
      <c r="F71" s="46"/>
      <c r="G71" s="46"/>
      <c r="H71" s="46"/>
    </row>
    <row r="72" spans="1:8">
      <c r="A72" s="41">
        <v>38</v>
      </c>
      <c r="B72" s="42" t="s">
        <v>106</v>
      </c>
      <c r="C72" s="43"/>
      <c r="D72" s="43"/>
      <c r="E72" s="43">
        <v>584</v>
      </c>
      <c r="F72" s="43">
        <v>584.26</v>
      </c>
      <c r="G72" s="43" t="str">
        <f>IF(D72="","",(F72/C72)*100)</f>
        <v/>
      </c>
      <c r="H72" s="43">
        <v>100</v>
      </c>
    </row>
    <row r="73" spans="1:8" ht="25.5">
      <c r="A73" s="41">
        <v>381</v>
      </c>
      <c r="B73" s="42" t="s">
        <v>107</v>
      </c>
      <c r="C73" s="43"/>
      <c r="D73" s="43"/>
      <c r="E73" s="43">
        <v>584</v>
      </c>
      <c r="F73" s="43">
        <v>584.26</v>
      </c>
      <c r="G73" s="46" t="str">
        <f>IF(D73="","",(F73/C73)*100)</f>
        <v/>
      </c>
      <c r="H73" s="46">
        <v>100</v>
      </c>
    </row>
    <row r="74" spans="1:8" ht="38.25">
      <c r="A74" s="44">
        <v>3812</v>
      </c>
      <c r="B74" s="45" t="s">
        <v>108</v>
      </c>
      <c r="C74" s="46"/>
      <c r="D74" s="46"/>
      <c r="E74" s="46"/>
      <c r="F74" s="46">
        <v>584.26</v>
      </c>
      <c r="G74" s="46" t="str">
        <f>IF(D74="","",(F74/C74)*100)</f>
        <v/>
      </c>
      <c r="H74" s="46" t="str">
        <f>IF(D74="","",(E74/D74)*100)</f>
        <v/>
      </c>
    </row>
    <row r="75" spans="1:8" ht="63.75">
      <c r="A75" s="41">
        <v>42</v>
      </c>
      <c r="B75" s="42" t="s">
        <v>109</v>
      </c>
      <c r="C75" s="43"/>
      <c r="D75" s="43">
        <v>12830</v>
      </c>
      <c r="E75" s="43">
        <v>12830</v>
      </c>
      <c r="F75" s="43"/>
      <c r="G75" s="43"/>
      <c r="H75" s="43"/>
    </row>
    <row r="76" spans="1:8" ht="63.75">
      <c r="A76" s="41">
        <v>424</v>
      </c>
      <c r="B76" s="42" t="s">
        <v>110</v>
      </c>
      <c r="C76" s="43"/>
      <c r="D76" s="43">
        <v>12830</v>
      </c>
      <c r="E76" s="43">
        <v>12830</v>
      </c>
      <c r="F76" s="43"/>
      <c r="G76" s="43"/>
      <c r="H76" s="43"/>
    </row>
    <row r="77" spans="1:8">
      <c r="A77" s="44">
        <v>4241</v>
      </c>
      <c r="B77" s="45" t="s">
        <v>111</v>
      </c>
      <c r="C77" s="46"/>
      <c r="D77" s="46">
        <v>12830</v>
      </c>
      <c r="E77" s="46">
        <v>12830</v>
      </c>
      <c r="F77" s="46"/>
      <c r="G77" s="46"/>
      <c r="H77" s="46"/>
    </row>
    <row r="78" spans="1:8" ht="25.5">
      <c r="A78" s="44">
        <v>45</v>
      </c>
      <c r="B78" s="45" t="s">
        <v>112</v>
      </c>
      <c r="C78" s="46"/>
      <c r="D78" s="46">
        <v>15926</v>
      </c>
      <c r="E78" s="46"/>
      <c r="F78" s="46"/>
      <c r="G78" s="46"/>
      <c r="H78" s="46"/>
    </row>
    <row r="79" spans="1:8" ht="51">
      <c r="A79" s="44">
        <v>451</v>
      </c>
      <c r="B79" s="45" t="s">
        <v>113</v>
      </c>
      <c r="C79" s="46"/>
      <c r="D79" s="46">
        <v>15926</v>
      </c>
      <c r="E79" s="46"/>
      <c r="F79" s="46"/>
      <c r="G79" s="46"/>
      <c r="H79" s="46"/>
    </row>
    <row r="80" spans="1:8" ht="25.5">
      <c r="A80" s="44">
        <v>9221</v>
      </c>
      <c r="B80" s="45" t="s">
        <v>57</v>
      </c>
      <c r="C80" s="46"/>
      <c r="D80" s="46"/>
      <c r="E80" s="43">
        <v>3609</v>
      </c>
      <c r="F80" s="46"/>
      <c r="G80" s="46"/>
      <c r="H80" s="46"/>
    </row>
    <row r="81" spans="1:8" ht="25.5">
      <c r="A81" s="41"/>
      <c r="B81" s="42" t="s">
        <v>114</v>
      </c>
      <c r="C81" s="43">
        <f>C27+C37+C66+C72+C75</f>
        <v>414191.67</v>
      </c>
      <c r="D81" s="43">
        <f>D27+D37+D83+D66+D72+D75+D70+D78</f>
        <v>895438</v>
      </c>
      <c r="E81" s="43">
        <v>1014486</v>
      </c>
      <c r="F81" s="43">
        <f>F27+F37+F66+F72+F75</f>
        <v>517839.72999999992</v>
      </c>
      <c r="G81" s="43">
        <v>125.1</v>
      </c>
      <c r="H81" s="43">
        <v>51</v>
      </c>
    </row>
    <row r="84" spans="1:8">
      <c r="B84" t="s">
        <v>115</v>
      </c>
    </row>
    <row r="86" spans="1:8">
      <c r="B86" t="s">
        <v>116</v>
      </c>
      <c r="E86" t="s">
        <v>117</v>
      </c>
    </row>
    <row r="87" spans="1:8">
      <c r="B87" t="s">
        <v>118</v>
      </c>
      <c r="E87" t="s">
        <v>119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Roman,Normalni"&amp;12&amp;Kffffff&amp;A</oddHeader>
    <oddFooter>&amp;C&amp;"Times New Roman,Normalni"&amp;12&amp;KffffffStranica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92"/>
  <sheetViews>
    <sheetView showGridLines="0" tabSelected="1" zoomScaleNormal="100" workbookViewId="0">
      <pane ySplit="3" topLeftCell="A55" activePane="bottomLeft" state="frozen"/>
      <selection pane="bottomLeft" activeCell="D73" sqref="D73"/>
    </sheetView>
  </sheetViews>
  <sheetFormatPr defaultColWidth="9.140625" defaultRowHeight="15" outlineLevelRow="1"/>
  <cols>
    <col min="1" max="1" width="1.140625" style="49" customWidth="1"/>
    <col min="2" max="2" width="8.42578125" style="49" hidden="1" customWidth="1"/>
    <col min="3" max="3" width="8.7109375" style="49" customWidth="1"/>
    <col min="4" max="4" width="67.42578125" style="49" customWidth="1"/>
    <col min="5" max="5" width="16" style="49" customWidth="1"/>
    <col min="6" max="7" width="17.7109375" style="49" customWidth="1"/>
    <col min="8" max="8" width="17.7109375" style="49" hidden="1" customWidth="1"/>
    <col min="9" max="9" width="14.85546875" style="49" customWidth="1"/>
    <col min="10" max="918" width="9.140625" style="49"/>
    <col min="926" max="1024" width="11.5703125" customWidth="1"/>
  </cols>
  <sheetData>
    <row r="1" spans="1:1024" ht="90.95" customHeight="1">
      <c r="A1" s="97" t="s">
        <v>120</v>
      </c>
      <c r="B1" s="97"/>
      <c r="C1" s="97"/>
      <c r="D1" s="97"/>
      <c r="E1" s="97"/>
      <c r="F1" s="97"/>
      <c r="G1" s="97"/>
      <c r="H1" s="97"/>
      <c r="I1" s="97"/>
      <c r="J1" s="50"/>
      <c r="K1" s="50"/>
    </row>
    <row r="2" spans="1:1024" ht="78.400000000000006" hidden="1" customHeight="1">
      <c r="A2" s="51"/>
      <c r="B2" s="51"/>
      <c r="C2" s="51"/>
      <c r="D2" s="52" t="s">
        <v>0</v>
      </c>
      <c r="E2" s="53"/>
      <c r="F2" s="53"/>
      <c r="G2" s="53"/>
      <c r="H2" s="53" t="e">
        <f>+H4+H19+#REF!+#REF!</f>
        <v>#REF!</v>
      </c>
      <c r="I2" s="53"/>
      <c r="J2" s="53"/>
      <c r="K2" s="53"/>
    </row>
    <row r="3" spans="1:1024" ht="21.6" hidden="1" customHeight="1">
      <c r="A3" s="98" t="s">
        <v>121</v>
      </c>
      <c r="B3" s="98"/>
      <c r="C3" s="98"/>
      <c r="D3" s="54"/>
      <c r="E3" s="55" t="s">
        <v>122</v>
      </c>
      <c r="F3" s="55" t="s">
        <v>9</v>
      </c>
      <c r="G3" s="55" t="s">
        <v>10</v>
      </c>
      <c r="H3" s="55" t="s">
        <v>123</v>
      </c>
      <c r="I3" s="55" t="s">
        <v>124</v>
      </c>
      <c r="J3" s="55" t="s">
        <v>125</v>
      </c>
      <c r="K3" s="55" t="s">
        <v>12</v>
      </c>
    </row>
    <row r="4" spans="1:1024" s="56" customFormat="1" ht="21.6" customHeight="1">
      <c r="A4" s="54"/>
      <c r="B4" s="54"/>
      <c r="C4" s="54"/>
      <c r="D4" s="54" t="s">
        <v>0</v>
      </c>
      <c r="E4" s="55" t="s">
        <v>126</v>
      </c>
      <c r="F4" s="55" t="s">
        <v>9</v>
      </c>
      <c r="G4" s="55" t="s">
        <v>10</v>
      </c>
      <c r="H4" s="55"/>
      <c r="I4" s="55" t="s">
        <v>127</v>
      </c>
      <c r="J4" s="55" t="s">
        <v>125</v>
      </c>
      <c r="K4" s="55" t="s">
        <v>12</v>
      </c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61" customFormat="1" ht="33.6" customHeight="1">
      <c r="A5" s="57"/>
      <c r="B5" s="57"/>
      <c r="C5" s="57"/>
      <c r="D5" s="58" t="s">
        <v>128</v>
      </c>
      <c r="E5" s="59">
        <v>1</v>
      </c>
      <c r="F5" s="59">
        <v>2</v>
      </c>
      <c r="G5" s="59">
        <v>3</v>
      </c>
      <c r="H5" s="60"/>
      <c r="I5" s="59">
        <v>4</v>
      </c>
      <c r="J5" s="60" t="s">
        <v>129</v>
      </c>
      <c r="K5" s="60" t="s">
        <v>130</v>
      </c>
      <c r="AII5" s="62"/>
      <c r="AIJ5" s="62"/>
      <c r="AIK5" s="62"/>
      <c r="AIL5" s="62"/>
      <c r="AIM5" s="62"/>
      <c r="AIN5" s="62"/>
      <c r="AIO5" s="62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64" customFormat="1" ht="38.85" customHeight="1">
      <c r="A6" s="99"/>
      <c r="B6" s="99"/>
      <c r="C6" s="99"/>
      <c r="D6" s="58" t="s">
        <v>131</v>
      </c>
      <c r="E6" s="60" t="s">
        <v>132</v>
      </c>
      <c r="F6" s="60"/>
      <c r="G6" s="60"/>
      <c r="H6" s="60"/>
      <c r="I6" s="60"/>
      <c r="J6" s="60"/>
      <c r="K6" s="60"/>
      <c r="AII6" s="62"/>
      <c r="AIJ6" s="62"/>
      <c r="AIK6" s="62"/>
      <c r="AIL6" s="62"/>
      <c r="AIM6" s="62"/>
      <c r="AIN6" s="62"/>
      <c r="AIO6" s="62"/>
      <c r="AIP6" s="62"/>
      <c r="AIQ6" s="62"/>
      <c r="AIR6" s="62"/>
      <c r="AIS6" s="62"/>
      <c r="AIT6" s="62"/>
      <c r="AIU6" s="62"/>
      <c r="AIV6" s="62"/>
      <c r="AIW6" s="62"/>
      <c r="AIX6" s="62"/>
      <c r="AIY6" s="62"/>
      <c r="AIZ6" s="62"/>
      <c r="AJA6" s="62"/>
      <c r="AJB6" s="62"/>
      <c r="AJC6" s="62"/>
      <c r="AJD6" s="62"/>
      <c r="AJE6" s="62"/>
      <c r="AJF6" s="62"/>
      <c r="AJG6" s="62"/>
      <c r="AJH6" s="62"/>
      <c r="AJI6" s="62"/>
      <c r="AJJ6" s="62"/>
      <c r="AJK6" s="62"/>
      <c r="AJL6" s="62"/>
      <c r="AJM6" s="62"/>
      <c r="AJN6" s="62"/>
      <c r="AJO6" s="62"/>
      <c r="AJP6" s="62"/>
      <c r="AJQ6" s="62"/>
      <c r="AJR6" s="62"/>
      <c r="AJS6" s="62"/>
      <c r="AJT6" s="62"/>
      <c r="AJU6" s="62"/>
      <c r="AJV6" s="62"/>
      <c r="AJW6" s="62"/>
      <c r="AJX6" s="62"/>
      <c r="AJY6" s="62"/>
      <c r="AJZ6" s="62"/>
      <c r="AKA6" s="62"/>
      <c r="AKB6" s="62"/>
      <c r="AKC6" s="62"/>
      <c r="AKD6" s="62"/>
      <c r="AKE6" s="62"/>
      <c r="AKF6" s="62"/>
      <c r="AKG6" s="62"/>
      <c r="AKH6" s="62"/>
      <c r="AKI6" s="62"/>
      <c r="AKJ6" s="62"/>
      <c r="AKK6" s="62"/>
      <c r="AKL6" s="62"/>
      <c r="AKM6" s="62"/>
      <c r="AKN6" s="62"/>
      <c r="AKO6" s="62"/>
      <c r="AKP6" s="62"/>
      <c r="AKQ6" s="62"/>
      <c r="AKR6" s="62"/>
      <c r="AKS6" s="62"/>
      <c r="AKT6" s="62"/>
      <c r="AKU6" s="62"/>
      <c r="AKV6" s="62"/>
      <c r="AKW6" s="62"/>
      <c r="AKX6" s="62"/>
      <c r="AKY6" s="62"/>
      <c r="AKZ6" s="62"/>
      <c r="ALA6" s="62"/>
      <c r="ALB6" s="62"/>
      <c r="ALC6" s="62"/>
      <c r="ALD6" s="62"/>
      <c r="ALE6" s="62"/>
      <c r="ALF6" s="62"/>
      <c r="ALG6" s="62"/>
      <c r="ALH6" s="62"/>
      <c r="ALI6" s="62"/>
      <c r="ALJ6" s="62"/>
      <c r="ALK6" s="62"/>
      <c r="ALL6" s="62"/>
      <c r="ALM6" s="62"/>
      <c r="ALN6" s="62"/>
      <c r="ALO6" s="62"/>
      <c r="ALP6" s="62"/>
      <c r="ALQ6" s="62"/>
      <c r="ALR6" s="62"/>
      <c r="ALS6" s="62"/>
      <c r="ALT6" s="62"/>
      <c r="ALU6" s="62"/>
      <c r="ALV6" s="62"/>
      <c r="ALW6" s="62"/>
      <c r="ALX6" s="62"/>
      <c r="ALY6" s="62"/>
      <c r="ALZ6" s="62"/>
      <c r="AMA6" s="62"/>
      <c r="AMB6" s="62"/>
      <c r="AMC6" s="62"/>
      <c r="AMD6" s="62"/>
      <c r="AME6" s="62"/>
      <c r="AMF6" s="62"/>
      <c r="AMG6" s="62"/>
      <c r="AMH6" s="62"/>
      <c r="AMI6" s="62"/>
      <c r="AMJ6" s="62"/>
    </row>
    <row r="7" spans="1:1024" s="56" customFormat="1" ht="13.9" customHeight="1">
      <c r="A7" s="93" t="s">
        <v>133</v>
      </c>
      <c r="B7" s="93"/>
      <c r="C7" s="93"/>
      <c r="D7" s="66" t="s">
        <v>134</v>
      </c>
      <c r="E7" s="67">
        <v>299135.71999999997</v>
      </c>
      <c r="F7" s="67">
        <v>613960</v>
      </c>
      <c r="G7" s="67">
        <v>672760</v>
      </c>
      <c r="H7" s="67"/>
      <c r="I7" s="67">
        <v>334348.73</v>
      </c>
      <c r="J7" s="67">
        <v>111.77</v>
      </c>
      <c r="K7" s="67">
        <v>51.03</v>
      </c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56" customFormat="1" ht="13.9" customHeight="1">
      <c r="A8" s="93" t="s">
        <v>135</v>
      </c>
      <c r="B8" s="93"/>
      <c r="C8" s="93"/>
      <c r="D8" s="66" t="s">
        <v>136</v>
      </c>
      <c r="E8" s="68">
        <v>11590.07</v>
      </c>
      <c r="F8" s="68">
        <v>26500</v>
      </c>
      <c r="G8" s="68">
        <v>26500</v>
      </c>
      <c r="H8" s="68"/>
      <c r="I8" s="68">
        <v>19725.32</v>
      </c>
      <c r="J8" s="68">
        <v>170.1</v>
      </c>
      <c r="K8" s="68">
        <v>74.430000000000007</v>
      </c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6" customFormat="1" ht="13.9" customHeight="1">
      <c r="A9" s="93" t="s">
        <v>137</v>
      </c>
      <c r="B9" s="93"/>
      <c r="C9" s="93"/>
      <c r="D9" s="66" t="s">
        <v>138</v>
      </c>
      <c r="E9" s="68">
        <v>50180.44</v>
      </c>
      <c r="F9" s="68">
        <v>100200</v>
      </c>
      <c r="G9" s="68">
        <v>111240</v>
      </c>
      <c r="H9" s="68"/>
      <c r="I9" s="68">
        <v>55149.26</v>
      </c>
      <c r="J9" s="68">
        <v>109.9</v>
      </c>
      <c r="K9" s="68">
        <v>49.57</v>
      </c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69" customFormat="1" ht="17.850000000000001" customHeight="1">
      <c r="A10" s="93" t="s">
        <v>139</v>
      </c>
      <c r="B10" s="93"/>
      <c r="C10" s="93"/>
      <c r="D10" s="66" t="s">
        <v>140</v>
      </c>
      <c r="E10" s="67">
        <v>3981.41</v>
      </c>
      <c r="F10" s="67">
        <v>6500</v>
      </c>
      <c r="G10" s="67">
        <v>9500</v>
      </c>
      <c r="H10" s="67"/>
      <c r="I10" s="67">
        <v>5243</v>
      </c>
      <c r="J10" s="67">
        <v>131.69999999999999</v>
      </c>
      <c r="K10" s="67">
        <v>55.18</v>
      </c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56" customFormat="1" ht="19.350000000000001" customHeight="1">
      <c r="A11" s="93" t="s">
        <v>141</v>
      </c>
      <c r="B11" s="93"/>
      <c r="C11" s="93"/>
      <c r="D11" s="66" t="s">
        <v>142</v>
      </c>
      <c r="E11" s="67">
        <v>520.01</v>
      </c>
      <c r="F11" s="67">
        <v>664</v>
      </c>
      <c r="G11" s="67">
        <v>54344</v>
      </c>
      <c r="H11" s="67"/>
      <c r="I11" s="67">
        <v>28418.98</v>
      </c>
      <c r="J11" s="67">
        <v>5465</v>
      </c>
      <c r="K11" s="67">
        <v>52.29</v>
      </c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6" customFormat="1" ht="13.9" customHeight="1">
      <c r="A12" s="93" t="s">
        <v>143</v>
      </c>
      <c r="B12" s="93"/>
      <c r="C12" s="93"/>
      <c r="D12" s="66" t="s">
        <v>144</v>
      </c>
      <c r="E12" s="67">
        <v>10160.86</v>
      </c>
      <c r="F12" s="67">
        <v>18000</v>
      </c>
      <c r="G12" s="67">
        <v>25320</v>
      </c>
      <c r="H12" s="67"/>
      <c r="I12" s="67">
        <v>16746.080000000002</v>
      </c>
      <c r="J12" s="67">
        <v>164.82</v>
      </c>
      <c r="K12" s="67">
        <v>66.13</v>
      </c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56" customFormat="1" ht="36.6" customHeight="1">
      <c r="A13" s="70"/>
      <c r="B13" s="70"/>
      <c r="C13" s="70"/>
      <c r="D13" s="58" t="s">
        <v>145</v>
      </c>
      <c r="E13" s="67"/>
      <c r="F13" s="67"/>
      <c r="G13" s="67"/>
      <c r="H13" s="67"/>
      <c r="I13" s="67"/>
      <c r="J13" s="67"/>
      <c r="K13" s="67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56" customFormat="1" ht="13.9" customHeight="1">
      <c r="A14" s="91" t="s">
        <v>146</v>
      </c>
      <c r="B14" s="91"/>
      <c r="C14" s="91"/>
      <c r="D14" s="66" t="s">
        <v>147</v>
      </c>
      <c r="E14" s="68">
        <v>1231.7</v>
      </c>
      <c r="F14" s="68">
        <v>1690</v>
      </c>
      <c r="G14" s="68">
        <v>1690</v>
      </c>
      <c r="H14" s="68"/>
      <c r="I14" s="68">
        <v>122.51</v>
      </c>
      <c r="J14" s="68">
        <v>9.9499999999999993</v>
      </c>
      <c r="K14" s="68">
        <v>7.21</v>
      </c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56" customFormat="1" ht="13.9" customHeight="1">
      <c r="A15" s="71"/>
      <c r="B15" s="71"/>
      <c r="C15" s="71"/>
      <c r="D15" s="66" t="s">
        <v>148</v>
      </c>
      <c r="E15" s="68"/>
      <c r="F15" s="68"/>
      <c r="G15" s="68"/>
      <c r="H15" s="68"/>
      <c r="I15" s="68"/>
      <c r="J15" s="68"/>
      <c r="K15" s="68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56" customFormat="1" ht="13.9" customHeight="1">
      <c r="A16" s="91" t="s">
        <v>149</v>
      </c>
      <c r="B16" s="91"/>
      <c r="C16" s="91"/>
      <c r="D16" s="66" t="s">
        <v>150</v>
      </c>
      <c r="E16" s="68">
        <v>0</v>
      </c>
      <c r="F16" s="68"/>
      <c r="G16" s="68">
        <v>584</v>
      </c>
      <c r="H16" s="68"/>
      <c r="I16" s="68">
        <v>584.26</v>
      </c>
      <c r="J16" s="68">
        <v>0</v>
      </c>
      <c r="K16" s="68">
        <v>100</v>
      </c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56" customFormat="1" ht="13.9" customHeight="1">
      <c r="A17" s="71"/>
      <c r="B17" s="71"/>
      <c r="C17" s="71"/>
      <c r="D17" s="66" t="s">
        <v>151</v>
      </c>
      <c r="E17" s="68"/>
      <c r="F17" s="68"/>
      <c r="G17" s="68"/>
      <c r="H17" s="68"/>
      <c r="I17" s="68"/>
      <c r="J17" s="68"/>
      <c r="K17" s="68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56" customFormat="1" ht="13.9" customHeight="1">
      <c r="A18" s="91" t="s">
        <v>152</v>
      </c>
      <c r="B18" s="91"/>
      <c r="C18" s="91"/>
      <c r="D18" s="66" t="s">
        <v>153</v>
      </c>
      <c r="E18" s="68">
        <v>0</v>
      </c>
      <c r="F18" s="68">
        <v>11900</v>
      </c>
      <c r="G18" s="68">
        <v>11900</v>
      </c>
      <c r="H18" s="68"/>
      <c r="I18" s="68"/>
      <c r="J18" s="68">
        <v>0</v>
      </c>
      <c r="K18" s="68">
        <v>0</v>
      </c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73" customFormat="1" ht="23.85" customHeight="1">
      <c r="A19" s="92"/>
      <c r="B19" s="92"/>
      <c r="C19" s="92"/>
      <c r="D19" s="72" t="s">
        <v>154</v>
      </c>
      <c r="E19" s="60">
        <v>381276.06</v>
      </c>
      <c r="F19" s="60">
        <v>779414</v>
      </c>
      <c r="G19" s="60">
        <v>913838</v>
      </c>
      <c r="H19" s="60"/>
      <c r="I19" s="60">
        <v>458201.56</v>
      </c>
      <c r="J19" s="60">
        <v>120.17</v>
      </c>
      <c r="K19" s="60">
        <v>50.14</v>
      </c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73" customFormat="1" ht="27.6" customHeight="1">
      <c r="A20" s="57"/>
      <c r="B20" s="57"/>
      <c r="C20" s="57"/>
      <c r="D20" s="72" t="s">
        <v>155</v>
      </c>
      <c r="E20" s="60">
        <v>376799.51</v>
      </c>
      <c r="F20" s="60">
        <v>779414</v>
      </c>
      <c r="G20" s="60">
        <v>913838</v>
      </c>
      <c r="H20" s="60"/>
      <c r="I20" s="60">
        <v>460338.14</v>
      </c>
      <c r="J20" s="60">
        <v>122.17</v>
      </c>
      <c r="K20" s="60">
        <v>50.37</v>
      </c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73" customFormat="1">
      <c r="A21" s="57"/>
      <c r="B21" s="57"/>
      <c r="C21" s="57"/>
      <c r="D21" s="72" t="s">
        <v>156</v>
      </c>
      <c r="E21" s="60">
        <v>4476.55</v>
      </c>
      <c r="F21" s="60">
        <v>0</v>
      </c>
      <c r="G21" s="60">
        <v>0</v>
      </c>
      <c r="H21" s="60"/>
      <c r="I21" s="60">
        <v>-2136.58</v>
      </c>
      <c r="J21" s="60"/>
      <c r="K21" s="60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56" customFormat="1" ht="44.1" customHeight="1">
      <c r="A22" s="94"/>
      <c r="B22" s="94"/>
      <c r="C22" s="94"/>
      <c r="D22" s="58" t="s">
        <v>128</v>
      </c>
      <c r="E22" s="67"/>
      <c r="F22" s="67"/>
      <c r="G22" s="67"/>
      <c r="H22" s="67"/>
      <c r="I22" s="67"/>
      <c r="J22" s="67"/>
      <c r="K22" s="67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56" customFormat="1" hidden="1">
      <c r="A23" s="74"/>
      <c r="B23" s="74"/>
      <c r="C23" s="74"/>
      <c r="D23" s="75"/>
      <c r="E23" s="67"/>
      <c r="F23" s="67"/>
      <c r="G23" s="67"/>
      <c r="H23" s="67"/>
      <c r="I23" s="67"/>
      <c r="J23" s="67"/>
      <c r="K23" s="67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56" customFormat="1" hidden="1">
      <c r="A24" s="95"/>
      <c r="B24" s="95"/>
      <c r="C24" s="95"/>
      <c r="D24" s="66"/>
      <c r="E24" s="67"/>
      <c r="F24" s="67"/>
      <c r="G24" s="67"/>
      <c r="H24" s="67"/>
      <c r="I24" s="67"/>
      <c r="J24" s="67"/>
      <c r="K24" s="67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64" customFormat="1">
      <c r="A25" s="96"/>
      <c r="B25" s="96"/>
      <c r="C25" s="96"/>
      <c r="D25" s="58" t="s">
        <v>157</v>
      </c>
      <c r="E25" s="76">
        <v>23637.86</v>
      </c>
      <c r="F25" s="76">
        <v>36816</v>
      </c>
      <c r="G25" s="76">
        <v>36600</v>
      </c>
      <c r="H25" s="76"/>
      <c r="I25" s="76">
        <v>31457.88</v>
      </c>
      <c r="J25" s="76">
        <v>133.08000000000001</v>
      </c>
      <c r="K25" s="76">
        <v>85.95</v>
      </c>
      <c r="AII25" s="62"/>
      <c r="AIJ25" s="62"/>
      <c r="AIK25" s="62"/>
      <c r="AIL25" s="62"/>
      <c r="AIM25" s="62"/>
      <c r="AIN25" s="62"/>
      <c r="AIO25" s="62"/>
      <c r="AIP25" s="62"/>
      <c r="AIQ25" s="62"/>
      <c r="AIR25" s="62"/>
      <c r="AIS25" s="62"/>
      <c r="AIT25" s="62"/>
      <c r="AIU25" s="62"/>
      <c r="AIV25" s="62"/>
      <c r="AIW25" s="62"/>
      <c r="AIX25" s="62"/>
      <c r="AIY25" s="62"/>
      <c r="AIZ25" s="62"/>
      <c r="AJA25" s="62"/>
      <c r="AJB25" s="62"/>
      <c r="AJC25" s="62"/>
      <c r="AJD25" s="62"/>
      <c r="AJE25" s="62"/>
      <c r="AJF25" s="62"/>
      <c r="AJG25" s="62"/>
      <c r="AJH25" s="62"/>
      <c r="AJI25" s="62"/>
      <c r="AJJ25" s="62"/>
      <c r="AJK25" s="62"/>
      <c r="AJL25" s="62"/>
      <c r="AJM25" s="62"/>
      <c r="AJN25" s="62"/>
      <c r="AJO25" s="62"/>
      <c r="AJP25" s="62"/>
      <c r="AJQ25" s="62"/>
      <c r="AJR25" s="62"/>
      <c r="AJS25" s="62"/>
      <c r="AJT25" s="62"/>
      <c r="AJU25" s="62"/>
      <c r="AJV25" s="62"/>
      <c r="AJW25" s="62"/>
      <c r="AJX25" s="62"/>
      <c r="AJY25" s="62"/>
      <c r="AJZ25" s="62"/>
      <c r="AKA25" s="62"/>
      <c r="AKB25" s="62"/>
      <c r="AKC25" s="62"/>
      <c r="AKD25" s="62"/>
      <c r="AKE25" s="62"/>
      <c r="AKF25" s="62"/>
      <c r="AKG25" s="62"/>
      <c r="AKH25" s="62"/>
      <c r="AKI25" s="62"/>
      <c r="AKJ25" s="62"/>
      <c r="AKK25" s="62"/>
      <c r="AKL25" s="62"/>
      <c r="AKM25" s="62"/>
      <c r="AKN25" s="62"/>
      <c r="AKO25" s="62"/>
      <c r="AKP25" s="62"/>
      <c r="AKQ25" s="62"/>
      <c r="AKR25" s="62"/>
      <c r="AKS25" s="62"/>
      <c r="AKT25" s="62"/>
      <c r="AKU25" s="62"/>
      <c r="AKV25" s="62"/>
      <c r="AKW25" s="62"/>
      <c r="AKX25" s="62"/>
      <c r="AKY25" s="62"/>
      <c r="AKZ25" s="62"/>
      <c r="ALA25" s="62"/>
      <c r="ALB25" s="62"/>
      <c r="ALC25" s="62"/>
      <c r="ALD25" s="62"/>
      <c r="ALE25" s="62"/>
      <c r="ALF25" s="62"/>
      <c r="ALG25" s="62"/>
      <c r="ALH25" s="62"/>
      <c r="ALI25" s="62"/>
      <c r="ALJ25" s="62"/>
      <c r="ALK25" s="62"/>
      <c r="ALL25" s="62"/>
      <c r="ALM25" s="62"/>
      <c r="ALN25" s="62"/>
      <c r="ALO25" s="62"/>
      <c r="ALP25" s="62"/>
      <c r="ALQ25" s="62"/>
      <c r="ALR25" s="62"/>
      <c r="ALS25" s="62"/>
      <c r="ALT25" s="62"/>
      <c r="ALU25" s="62"/>
      <c r="ALV25" s="62"/>
      <c r="ALW25" s="62"/>
      <c r="ALX25" s="62"/>
      <c r="ALY25" s="62"/>
      <c r="ALZ25" s="62"/>
      <c r="AMA25" s="62"/>
      <c r="AMB25" s="62"/>
      <c r="AMC25" s="62"/>
      <c r="AMD25" s="62"/>
      <c r="AME25" s="62"/>
      <c r="AMF25" s="62"/>
      <c r="AMG25" s="62"/>
      <c r="AMH25" s="62"/>
      <c r="AMI25" s="62"/>
      <c r="AMJ25" s="62"/>
    </row>
    <row r="26" spans="1:1024" s="56" customFormat="1" ht="13.9" customHeight="1">
      <c r="A26" s="93" t="s">
        <v>158</v>
      </c>
      <c r="B26" s="93"/>
      <c r="C26" s="93"/>
      <c r="D26" s="66" t="s">
        <v>140</v>
      </c>
      <c r="E26" s="67">
        <v>1716.23</v>
      </c>
      <c r="F26" s="67">
        <v>1287</v>
      </c>
      <c r="G26" s="67">
        <v>1887</v>
      </c>
      <c r="H26" s="67"/>
      <c r="I26" s="67">
        <v>3293.86</v>
      </c>
      <c r="J26" s="67">
        <v>191.89</v>
      </c>
      <c r="K26" s="67">
        <v>174.5</v>
      </c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56" customFormat="1" ht="13.9" customHeight="1">
      <c r="A27" s="93" t="s">
        <v>159</v>
      </c>
      <c r="B27" s="93"/>
      <c r="C27" s="93"/>
      <c r="D27" s="66" t="s">
        <v>142</v>
      </c>
      <c r="E27" s="67">
        <v>12111.06</v>
      </c>
      <c r="F27" s="67">
        <v>19443</v>
      </c>
      <c r="G27" s="67">
        <v>19427</v>
      </c>
      <c r="H27" s="67"/>
      <c r="I27" s="67">
        <v>18068.689999999999</v>
      </c>
      <c r="J27" s="67">
        <v>149.16</v>
      </c>
      <c r="K27" s="67">
        <v>93</v>
      </c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56" customFormat="1" ht="13.9" customHeight="1">
      <c r="A28" s="93" t="s">
        <v>160</v>
      </c>
      <c r="B28" s="93"/>
      <c r="C28" s="93"/>
      <c r="D28" s="66" t="s">
        <v>144</v>
      </c>
      <c r="E28" s="68">
        <v>8881.16</v>
      </c>
      <c r="F28" s="68">
        <v>13705</v>
      </c>
      <c r="G28" s="68">
        <v>13705</v>
      </c>
      <c r="H28" s="68"/>
      <c r="I28" s="68">
        <v>9023.77</v>
      </c>
      <c r="J28" s="68">
        <v>101.59</v>
      </c>
      <c r="K28" s="68">
        <v>65.83</v>
      </c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56" customFormat="1" ht="13.9" customHeight="1">
      <c r="A29" s="93" t="s">
        <v>161</v>
      </c>
      <c r="B29" s="93"/>
      <c r="C29" s="93"/>
      <c r="D29" s="66" t="s">
        <v>147</v>
      </c>
      <c r="E29" s="67">
        <v>346.42</v>
      </c>
      <c r="F29" s="67">
        <v>1319</v>
      </c>
      <c r="G29" s="67">
        <v>719</v>
      </c>
      <c r="H29" s="67"/>
      <c r="I29" s="67">
        <v>437.36</v>
      </c>
      <c r="J29" s="67">
        <v>126.25</v>
      </c>
      <c r="K29" s="67">
        <v>60</v>
      </c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56" customFormat="1" ht="13.9" customHeight="1">
      <c r="A30" s="93" t="s">
        <v>162</v>
      </c>
      <c r="B30" s="93"/>
      <c r="C30" s="93"/>
      <c r="D30" s="66" t="s">
        <v>163</v>
      </c>
      <c r="E30" s="67">
        <v>582.99</v>
      </c>
      <c r="F30" s="67">
        <v>1062</v>
      </c>
      <c r="G30" s="67">
        <v>862</v>
      </c>
      <c r="H30" s="67"/>
      <c r="I30" s="67">
        <v>634.20000000000005</v>
      </c>
      <c r="J30" s="67">
        <v>108.78</v>
      </c>
      <c r="K30" s="67">
        <v>73.569999999999993</v>
      </c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56" customFormat="1" ht="13.9" customHeight="1">
      <c r="A31" s="70"/>
      <c r="B31" s="70"/>
      <c r="C31" s="70"/>
      <c r="D31" s="66" t="s">
        <v>164</v>
      </c>
      <c r="E31" s="67"/>
      <c r="F31" s="67"/>
      <c r="G31" s="67"/>
      <c r="H31" s="67"/>
      <c r="I31" s="67"/>
      <c r="J31" s="67"/>
      <c r="K31" s="67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64" customFormat="1" ht="13.9" customHeight="1">
      <c r="A32" s="93" t="s">
        <v>165</v>
      </c>
      <c r="B32" s="93"/>
      <c r="C32" s="93"/>
      <c r="D32" s="66" t="s">
        <v>166</v>
      </c>
      <c r="E32" s="76">
        <v>0</v>
      </c>
      <c r="F32" s="76">
        <v>15926</v>
      </c>
      <c r="G32" s="76">
        <v>0</v>
      </c>
      <c r="H32" s="76"/>
      <c r="I32" s="76">
        <v>0</v>
      </c>
      <c r="J32" s="76">
        <v>0</v>
      </c>
      <c r="K32" s="76">
        <v>0</v>
      </c>
      <c r="AII32" s="62"/>
      <c r="AIJ32" s="62"/>
      <c r="AIK32" s="62"/>
      <c r="AIL32" s="62"/>
      <c r="AIM32" s="62"/>
      <c r="AIN32" s="62"/>
      <c r="AIO32" s="62"/>
      <c r="AIP32" s="62"/>
      <c r="AIQ32" s="62"/>
      <c r="AIR32" s="62"/>
      <c r="AIS32" s="62"/>
      <c r="AIT32" s="62"/>
      <c r="AIU32" s="62"/>
      <c r="AIV32" s="62"/>
      <c r="AIW32" s="62"/>
      <c r="AIX32" s="62"/>
      <c r="AIY32" s="62"/>
      <c r="AIZ32" s="62"/>
      <c r="AJA32" s="62"/>
      <c r="AJB32" s="62"/>
      <c r="AJC32" s="62"/>
      <c r="AJD32" s="62"/>
      <c r="AJE32" s="62"/>
      <c r="AJF32" s="62"/>
      <c r="AJG32" s="62"/>
      <c r="AJH32" s="62"/>
      <c r="AJI32" s="62"/>
      <c r="AJJ32" s="62"/>
      <c r="AJK32" s="62"/>
      <c r="AJL32" s="62"/>
      <c r="AJM32" s="62"/>
      <c r="AJN32" s="62"/>
      <c r="AJO32" s="62"/>
      <c r="AJP32" s="62"/>
      <c r="AJQ32" s="62"/>
      <c r="AJR32" s="62"/>
      <c r="AJS32" s="62"/>
      <c r="AJT32" s="62"/>
      <c r="AJU32" s="62"/>
      <c r="AJV32" s="62"/>
      <c r="AJW32" s="62"/>
      <c r="AJX32" s="62"/>
      <c r="AJY32" s="62"/>
      <c r="AJZ32" s="62"/>
      <c r="AKA32" s="62"/>
      <c r="AKB32" s="62"/>
      <c r="AKC32" s="62"/>
      <c r="AKD32" s="62"/>
      <c r="AKE32" s="62"/>
      <c r="AKF32" s="62"/>
      <c r="AKG32" s="62"/>
      <c r="AKH32" s="62"/>
      <c r="AKI32" s="62"/>
      <c r="AKJ32" s="62"/>
      <c r="AKK32" s="62"/>
      <c r="AKL32" s="62"/>
      <c r="AKM32" s="62"/>
      <c r="AKN32" s="62"/>
      <c r="AKO32" s="62"/>
      <c r="AKP32" s="62"/>
      <c r="AKQ32" s="62"/>
      <c r="AKR32" s="62"/>
      <c r="AKS32" s="62"/>
      <c r="AKT32" s="62"/>
      <c r="AKU32" s="62"/>
      <c r="AKV32" s="62"/>
      <c r="AKW32" s="62"/>
      <c r="AKX32" s="62"/>
      <c r="AKY32" s="62"/>
      <c r="AKZ32" s="62"/>
      <c r="ALA32" s="62"/>
      <c r="ALB32" s="62"/>
      <c r="ALC32" s="62"/>
      <c r="ALD32" s="62"/>
      <c r="ALE32" s="62"/>
      <c r="ALF32" s="62"/>
      <c r="ALG32" s="62"/>
      <c r="ALH32" s="62"/>
      <c r="ALI32" s="62"/>
      <c r="ALJ32" s="62"/>
      <c r="ALK32" s="62"/>
      <c r="ALL32" s="62"/>
      <c r="ALM32" s="62"/>
      <c r="ALN32" s="62"/>
      <c r="ALO32" s="62"/>
      <c r="ALP32" s="62"/>
      <c r="ALQ32" s="62"/>
      <c r="ALR32" s="62"/>
      <c r="ALS32" s="62"/>
      <c r="ALT32" s="62"/>
      <c r="ALU32" s="62"/>
      <c r="ALV32" s="62"/>
      <c r="ALW32" s="62"/>
      <c r="ALX32" s="62"/>
      <c r="ALY32" s="62"/>
      <c r="ALZ32" s="62"/>
      <c r="AMA32" s="62"/>
      <c r="AMB32" s="62"/>
      <c r="AMC32" s="62"/>
      <c r="AMD32" s="62"/>
      <c r="AME32" s="62"/>
      <c r="AMF32" s="62"/>
      <c r="AMG32" s="62"/>
      <c r="AMH32" s="62"/>
      <c r="AMI32" s="62"/>
      <c r="AMJ32" s="62"/>
    </row>
    <row r="33" spans="1:1024" s="56" customFormat="1" ht="13.9" customHeight="1">
      <c r="A33" s="93" t="s">
        <v>165</v>
      </c>
      <c r="B33" s="93"/>
      <c r="C33" s="93"/>
      <c r="D33" s="66" t="s">
        <v>167</v>
      </c>
      <c r="E33" s="67"/>
      <c r="F33" s="67">
        <v>15926</v>
      </c>
      <c r="G33" s="67">
        <v>0</v>
      </c>
      <c r="H33" s="67"/>
      <c r="I33" s="67">
        <v>0</v>
      </c>
      <c r="J33" s="67">
        <v>0</v>
      </c>
      <c r="K33" s="67">
        <v>0</v>
      </c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56" customFormat="1" ht="13.9" customHeight="1">
      <c r="A34" s="65"/>
      <c r="B34" s="65"/>
      <c r="C34" s="65"/>
      <c r="D34" s="66" t="s">
        <v>168</v>
      </c>
      <c r="E34" s="67"/>
      <c r="F34" s="67"/>
      <c r="G34" s="67"/>
      <c r="H34" s="67"/>
      <c r="I34" s="67"/>
      <c r="J34" s="67"/>
      <c r="K34" s="67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64" customFormat="1" ht="17.100000000000001" customHeight="1">
      <c r="A35" s="91" t="s">
        <v>169</v>
      </c>
      <c r="B35" s="91"/>
      <c r="C35" s="91"/>
      <c r="D35" s="58" t="s">
        <v>170</v>
      </c>
      <c r="E35" s="76">
        <v>0</v>
      </c>
      <c r="F35" s="76">
        <v>8627</v>
      </c>
      <c r="G35" s="76">
        <v>2157</v>
      </c>
      <c r="H35" s="76"/>
      <c r="I35" s="76">
        <v>0</v>
      </c>
      <c r="J35" s="76">
        <v>0</v>
      </c>
      <c r="K35" s="76">
        <v>0</v>
      </c>
      <c r="AII35" s="62"/>
      <c r="AIJ35" s="62"/>
      <c r="AIK35" s="62"/>
      <c r="AIL35" s="62"/>
      <c r="AIM35" s="62"/>
      <c r="AIN35" s="62"/>
      <c r="AIO35" s="62"/>
      <c r="AIP35" s="62"/>
      <c r="AIQ35" s="62"/>
      <c r="AIR35" s="62"/>
      <c r="AIS35" s="62"/>
      <c r="AIT35" s="62"/>
      <c r="AIU35" s="62"/>
      <c r="AIV35" s="62"/>
      <c r="AIW35" s="62"/>
      <c r="AIX35" s="62"/>
      <c r="AIY35" s="62"/>
      <c r="AIZ35" s="62"/>
      <c r="AJA35" s="62"/>
      <c r="AJB35" s="62"/>
      <c r="AJC35" s="62"/>
      <c r="AJD35" s="62"/>
      <c r="AJE35" s="62"/>
      <c r="AJF35" s="62"/>
      <c r="AJG35" s="62"/>
      <c r="AJH35" s="62"/>
      <c r="AJI35" s="62"/>
      <c r="AJJ35" s="62"/>
      <c r="AJK35" s="62"/>
      <c r="AJL35" s="62"/>
      <c r="AJM35" s="62"/>
      <c r="AJN35" s="62"/>
      <c r="AJO35" s="62"/>
      <c r="AJP35" s="62"/>
      <c r="AJQ35" s="62"/>
      <c r="AJR35" s="62"/>
      <c r="AJS35" s="62"/>
      <c r="AJT35" s="62"/>
      <c r="AJU35" s="62"/>
      <c r="AJV35" s="62"/>
      <c r="AJW35" s="62"/>
      <c r="AJX35" s="62"/>
      <c r="AJY35" s="62"/>
      <c r="AJZ35" s="62"/>
      <c r="AKA35" s="62"/>
      <c r="AKB35" s="62"/>
      <c r="AKC35" s="62"/>
      <c r="AKD35" s="62"/>
      <c r="AKE35" s="62"/>
      <c r="AKF35" s="62"/>
      <c r="AKG35" s="62"/>
      <c r="AKH35" s="62"/>
      <c r="AKI35" s="62"/>
      <c r="AKJ35" s="62"/>
      <c r="AKK35" s="62"/>
      <c r="AKL35" s="62"/>
      <c r="AKM35" s="62"/>
      <c r="AKN35" s="62"/>
      <c r="AKO35" s="62"/>
      <c r="AKP35" s="62"/>
      <c r="AKQ35" s="62"/>
      <c r="AKR35" s="62"/>
      <c r="AKS35" s="62"/>
      <c r="AKT35" s="62"/>
      <c r="AKU35" s="62"/>
      <c r="AKV35" s="62"/>
      <c r="AKW35" s="62"/>
      <c r="AKX35" s="62"/>
      <c r="AKY35" s="62"/>
      <c r="AKZ35" s="62"/>
      <c r="ALA35" s="62"/>
      <c r="ALB35" s="62"/>
      <c r="ALC35" s="62"/>
      <c r="ALD35" s="62"/>
      <c r="ALE35" s="62"/>
      <c r="ALF35" s="62"/>
      <c r="ALG35" s="62"/>
      <c r="ALH35" s="62"/>
      <c r="ALI35" s="62"/>
      <c r="ALJ35" s="62"/>
      <c r="ALK35" s="62"/>
      <c r="ALL35" s="62"/>
      <c r="ALM35" s="62"/>
      <c r="ALN35" s="62"/>
      <c r="ALO35" s="62"/>
      <c r="ALP35" s="62"/>
      <c r="ALQ35" s="62"/>
      <c r="ALR35" s="62"/>
      <c r="ALS35" s="62"/>
      <c r="ALT35" s="62"/>
      <c r="ALU35" s="62"/>
      <c r="ALV35" s="62"/>
      <c r="ALW35" s="62"/>
      <c r="ALX35" s="62"/>
      <c r="ALY35" s="62"/>
      <c r="ALZ35" s="62"/>
      <c r="AMA35" s="62"/>
      <c r="AMB35" s="62"/>
      <c r="AMC35" s="62"/>
      <c r="AMD35" s="62"/>
      <c r="AME35" s="62"/>
      <c r="AMF35" s="62"/>
      <c r="AMG35" s="62"/>
      <c r="AMH35" s="62"/>
      <c r="AMI35" s="62"/>
      <c r="AMJ35" s="62"/>
    </row>
    <row r="36" spans="1:1024" s="56" customFormat="1" ht="42.6" customHeight="1">
      <c r="A36" s="93" t="s">
        <v>169</v>
      </c>
      <c r="B36" s="93"/>
      <c r="C36" s="93"/>
      <c r="D36" s="58" t="s">
        <v>171</v>
      </c>
      <c r="E36" s="67"/>
      <c r="F36" s="67"/>
      <c r="G36" s="67"/>
      <c r="H36" s="67"/>
      <c r="I36" s="67"/>
      <c r="J36" s="67"/>
      <c r="K36" s="67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61" customFormat="1" ht="26.85" customHeight="1">
      <c r="A37" s="92"/>
      <c r="B37" s="92"/>
      <c r="C37" s="92"/>
      <c r="D37" s="58" t="s">
        <v>172</v>
      </c>
      <c r="E37" s="60">
        <v>4676</v>
      </c>
      <c r="F37" s="60">
        <v>9103</v>
      </c>
      <c r="G37" s="60">
        <v>9103</v>
      </c>
      <c r="H37" s="60"/>
      <c r="I37" s="60">
        <v>6619.55</v>
      </c>
      <c r="J37" s="60">
        <v>141.55000000000001</v>
      </c>
      <c r="K37" s="60">
        <v>72.709999999999994</v>
      </c>
      <c r="AII37" s="62"/>
      <c r="AIJ37" s="62"/>
      <c r="AIK37" s="62"/>
      <c r="AIL37" s="62"/>
      <c r="AIM37" s="62"/>
      <c r="AIN37" s="62"/>
      <c r="AIO37" s="62"/>
      <c r="AIP37" s="62"/>
      <c r="AIQ37" s="62"/>
      <c r="AIR37" s="62"/>
      <c r="AIS37" s="62"/>
      <c r="AIT37" s="62"/>
      <c r="AIU37" s="62"/>
      <c r="AIV37" s="62"/>
      <c r="AIW37" s="62"/>
      <c r="AIX37" s="62"/>
      <c r="AIY37" s="62"/>
      <c r="AIZ37" s="62"/>
      <c r="AJA37" s="62"/>
      <c r="AJB37" s="62"/>
      <c r="AJC37" s="62"/>
      <c r="AJD37" s="62"/>
      <c r="AJE37" s="62"/>
      <c r="AJF37" s="62"/>
      <c r="AJG37" s="62"/>
      <c r="AJH37" s="62"/>
      <c r="AJI37" s="62"/>
      <c r="AJJ37" s="62"/>
      <c r="AJK37" s="62"/>
      <c r="AJL37" s="62"/>
      <c r="AJM37" s="62"/>
      <c r="AJN37" s="62"/>
      <c r="AJO37" s="62"/>
      <c r="AJP37" s="62"/>
      <c r="AJQ37" s="62"/>
      <c r="AJR37" s="62"/>
      <c r="AJS37" s="62"/>
      <c r="AJT37" s="62"/>
      <c r="AJU37" s="62"/>
      <c r="AJV37" s="62"/>
      <c r="AJW37" s="62"/>
      <c r="AJX37" s="62"/>
      <c r="AJY37" s="62"/>
      <c r="AJZ37" s="62"/>
      <c r="AKA37" s="62"/>
      <c r="AKB37" s="62"/>
      <c r="AKC37" s="62"/>
      <c r="AKD37" s="62"/>
      <c r="AKE37" s="62"/>
      <c r="AKF37" s="62"/>
      <c r="AKG37" s="62"/>
      <c r="AKH37" s="62"/>
      <c r="AKI37" s="62"/>
      <c r="AKJ37" s="62"/>
      <c r="AKK37" s="62"/>
      <c r="AKL37" s="62"/>
      <c r="AKM37" s="62"/>
      <c r="AKN37" s="62"/>
      <c r="AKO37" s="62"/>
      <c r="AKP37" s="62"/>
      <c r="AKQ37" s="62"/>
      <c r="AKR37" s="62"/>
      <c r="AKS37" s="62"/>
      <c r="AKT37" s="62"/>
      <c r="AKU37" s="62"/>
      <c r="AKV37" s="62"/>
      <c r="AKW37" s="62"/>
      <c r="AKX37" s="62"/>
      <c r="AKY37" s="62"/>
      <c r="AKZ37" s="62"/>
      <c r="ALA37" s="62"/>
      <c r="ALB37" s="62"/>
      <c r="ALC37" s="62"/>
      <c r="ALD37" s="62"/>
      <c r="ALE37" s="62"/>
      <c r="ALF37" s="62"/>
      <c r="ALG37" s="62"/>
      <c r="ALH37" s="62"/>
      <c r="ALI37" s="62"/>
      <c r="ALJ37" s="62"/>
      <c r="ALK37" s="62"/>
      <c r="ALL37" s="62"/>
      <c r="ALM37" s="62"/>
      <c r="ALN37" s="62"/>
      <c r="ALO37" s="62"/>
      <c r="ALP37" s="62"/>
      <c r="ALQ37" s="62"/>
      <c r="ALR37" s="62"/>
      <c r="ALS37" s="62"/>
      <c r="ALT37" s="62"/>
      <c r="ALU37" s="62"/>
      <c r="ALV37" s="62"/>
      <c r="ALW37" s="62"/>
      <c r="ALX37" s="62"/>
      <c r="ALY37" s="62"/>
      <c r="ALZ37" s="62"/>
      <c r="AMA37" s="62"/>
      <c r="AMB37" s="62"/>
      <c r="AMC37" s="62"/>
      <c r="AMD37" s="62"/>
      <c r="AME37" s="62"/>
      <c r="AMF37" s="62"/>
      <c r="AMG37" s="62"/>
      <c r="AMH37" s="62"/>
      <c r="AMI37" s="62"/>
      <c r="AMJ37" s="62"/>
    </row>
    <row r="38" spans="1:1024" s="64" customFormat="1" ht="17.850000000000001" customHeight="1">
      <c r="A38" s="93" t="s">
        <v>173</v>
      </c>
      <c r="B38" s="93"/>
      <c r="C38" s="93"/>
      <c r="D38" s="66" t="s">
        <v>174</v>
      </c>
      <c r="E38" s="67">
        <v>3659</v>
      </c>
      <c r="F38" s="67">
        <v>7000</v>
      </c>
      <c r="G38" s="67">
        <v>7000</v>
      </c>
      <c r="H38" s="67"/>
      <c r="I38" s="67">
        <v>5177.4799999999996</v>
      </c>
      <c r="J38" s="67">
        <v>141.49</v>
      </c>
      <c r="K38" s="67">
        <v>73.95</v>
      </c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56" customFormat="1" ht="13.9" customHeight="1">
      <c r="A39" s="93" t="s">
        <v>175</v>
      </c>
      <c r="B39" s="93"/>
      <c r="C39" s="93"/>
      <c r="D39" s="66" t="s">
        <v>136</v>
      </c>
      <c r="E39" s="67">
        <v>326</v>
      </c>
      <c r="F39" s="67">
        <v>780</v>
      </c>
      <c r="G39" s="67">
        <v>780</v>
      </c>
      <c r="H39" s="67"/>
      <c r="I39" s="67">
        <v>490.14</v>
      </c>
      <c r="J39" s="67">
        <v>150.34</v>
      </c>
      <c r="K39" s="67">
        <v>62.83</v>
      </c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56" customFormat="1" ht="13.9" customHeight="1">
      <c r="A40" s="93" t="s">
        <v>176</v>
      </c>
      <c r="B40" s="93"/>
      <c r="C40" s="93"/>
      <c r="D40" s="66" t="s">
        <v>177</v>
      </c>
      <c r="E40" s="68">
        <v>604</v>
      </c>
      <c r="F40" s="68">
        <v>1151</v>
      </c>
      <c r="G40" s="68">
        <v>1151</v>
      </c>
      <c r="H40" s="68"/>
      <c r="I40" s="68">
        <v>854.33</v>
      </c>
      <c r="J40" s="68">
        <v>141.44</v>
      </c>
      <c r="K40" s="68">
        <v>74.22</v>
      </c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56" customFormat="1" ht="13.9" customHeight="1">
      <c r="A41" s="93" t="s">
        <v>178</v>
      </c>
      <c r="B41" s="93"/>
      <c r="C41" s="93"/>
      <c r="D41" s="66" t="s">
        <v>140</v>
      </c>
      <c r="E41" s="68">
        <v>87</v>
      </c>
      <c r="F41" s="68">
        <v>172</v>
      </c>
      <c r="G41" s="68">
        <v>172</v>
      </c>
      <c r="H41" s="68"/>
      <c r="I41" s="68">
        <v>97.6</v>
      </c>
      <c r="J41" s="68">
        <v>112.18</v>
      </c>
      <c r="K41" s="68">
        <v>56</v>
      </c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64" customFormat="1">
      <c r="A42" s="93"/>
      <c r="B42" s="93"/>
      <c r="C42" s="93"/>
      <c r="D42" s="58" t="s">
        <v>179</v>
      </c>
      <c r="E42" s="60">
        <v>13718</v>
      </c>
      <c r="F42" s="60">
        <v>25568</v>
      </c>
      <c r="G42" s="60">
        <v>25688</v>
      </c>
      <c r="H42" s="60"/>
      <c r="I42" s="60">
        <v>17690.05</v>
      </c>
      <c r="J42" s="60">
        <v>128.94999999999999</v>
      </c>
      <c r="K42" s="60">
        <v>68.86</v>
      </c>
      <c r="AII42" s="62"/>
      <c r="AIJ42" s="62"/>
      <c r="AIK42" s="62"/>
      <c r="AIL42" s="62"/>
      <c r="AIM42" s="62"/>
      <c r="AIN42" s="62"/>
      <c r="AIO42" s="62"/>
      <c r="AIP42" s="62"/>
      <c r="AIQ42" s="62"/>
      <c r="AIR42" s="62"/>
      <c r="AIS42" s="62"/>
      <c r="AIT42" s="62"/>
      <c r="AIU42" s="62"/>
      <c r="AIV42" s="62"/>
      <c r="AIW42" s="62"/>
      <c r="AIX42" s="62"/>
      <c r="AIY42" s="62"/>
      <c r="AIZ42" s="62"/>
      <c r="AJA42" s="62"/>
      <c r="AJB42" s="62"/>
      <c r="AJC42" s="62"/>
      <c r="AJD42" s="62"/>
      <c r="AJE42" s="62"/>
      <c r="AJF42" s="62"/>
      <c r="AJG42" s="62"/>
      <c r="AJH42" s="62"/>
      <c r="AJI42" s="62"/>
      <c r="AJJ42" s="62"/>
      <c r="AJK42" s="62"/>
      <c r="AJL42" s="62"/>
      <c r="AJM42" s="62"/>
      <c r="AJN42" s="62"/>
      <c r="AJO42" s="62"/>
      <c r="AJP42" s="62"/>
      <c r="AJQ42" s="62"/>
      <c r="AJR42" s="62"/>
      <c r="AJS42" s="62"/>
      <c r="AJT42" s="62"/>
      <c r="AJU42" s="62"/>
      <c r="AJV42" s="62"/>
      <c r="AJW42" s="62"/>
      <c r="AJX42" s="62"/>
      <c r="AJY42" s="62"/>
      <c r="AJZ42" s="62"/>
      <c r="AKA42" s="62"/>
      <c r="AKB42" s="62"/>
      <c r="AKC42" s="62"/>
      <c r="AKD42" s="62"/>
      <c r="AKE42" s="62"/>
      <c r="AKF42" s="62"/>
      <c r="AKG42" s="62"/>
      <c r="AKH42" s="62"/>
      <c r="AKI42" s="62"/>
      <c r="AKJ42" s="62"/>
      <c r="AKK42" s="62"/>
      <c r="AKL42" s="62"/>
      <c r="AKM42" s="62"/>
      <c r="AKN42" s="62"/>
      <c r="AKO42" s="62"/>
      <c r="AKP42" s="62"/>
      <c r="AKQ42" s="62"/>
      <c r="AKR42" s="62"/>
      <c r="AKS42" s="62"/>
      <c r="AKT42" s="62"/>
      <c r="AKU42" s="62"/>
      <c r="AKV42" s="62"/>
      <c r="AKW42" s="62"/>
      <c r="AKX42" s="62"/>
      <c r="AKY42" s="62"/>
      <c r="AKZ42" s="62"/>
      <c r="ALA42" s="62"/>
      <c r="ALB42" s="62"/>
      <c r="ALC42" s="62"/>
      <c r="ALD42" s="62"/>
      <c r="ALE42" s="62"/>
      <c r="ALF42" s="62"/>
      <c r="ALG42" s="62"/>
      <c r="ALH42" s="62"/>
      <c r="ALI42" s="62"/>
      <c r="ALJ42" s="62"/>
      <c r="ALK42" s="62"/>
      <c r="ALL42" s="62"/>
      <c r="ALM42" s="62"/>
      <c r="ALN42" s="62"/>
      <c r="ALO42" s="62"/>
      <c r="ALP42" s="62"/>
      <c r="ALQ42" s="62"/>
      <c r="ALR42" s="62"/>
      <c r="ALS42" s="62"/>
      <c r="ALT42" s="62"/>
      <c r="ALU42" s="62"/>
      <c r="ALV42" s="62"/>
      <c r="ALW42" s="62"/>
      <c r="ALX42" s="62"/>
      <c r="ALY42" s="62"/>
      <c r="ALZ42" s="62"/>
      <c r="AMA42" s="62"/>
      <c r="AMB42" s="62"/>
      <c r="AMC42" s="62"/>
      <c r="AMD42" s="62"/>
      <c r="AME42" s="62"/>
      <c r="AMF42" s="62"/>
      <c r="AMG42" s="62"/>
      <c r="AMH42" s="62"/>
      <c r="AMI42" s="62"/>
      <c r="AMJ42" s="62"/>
    </row>
    <row r="43" spans="1:1024" s="56" customFormat="1" ht="13.9" customHeight="1">
      <c r="A43" s="93" t="s">
        <v>180</v>
      </c>
      <c r="B43" s="93"/>
      <c r="C43" s="93"/>
      <c r="D43" s="66" t="s">
        <v>174</v>
      </c>
      <c r="E43" s="68">
        <v>9779</v>
      </c>
      <c r="F43" s="68">
        <v>18715</v>
      </c>
      <c r="G43" s="68">
        <v>18715</v>
      </c>
      <c r="H43" s="68"/>
      <c r="I43" s="68">
        <v>13836.43</v>
      </c>
      <c r="J43" s="68">
        <v>192.61</v>
      </c>
      <c r="K43" s="68">
        <v>73.930000000000007</v>
      </c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56" customFormat="1" ht="13.9" customHeight="1">
      <c r="A44" s="93" t="s">
        <v>181</v>
      </c>
      <c r="B44" s="93"/>
      <c r="C44" s="93"/>
      <c r="D44" s="66" t="s">
        <v>136</v>
      </c>
      <c r="E44" s="68">
        <v>870</v>
      </c>
      <c r="F44" s="68">
        <v>2086</v>
      </c>
      <c r="G44" s="68">
        <v>2086</v>
      </c>
      <c r="H44" s="68"/>
      <c r="I44" s="68">
        <v>1309.8599999999999</v>
      </c>
      <c r="J44" s="68">
        <v>150.55000000000001</v>
      </c>
      <c r="K44" s="68">
        <v>62.75</v>
      </c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56" customFormat="1" ht="13.9" customHeight="1">
      <c r="A45" s="93" t="s">
        <v>182</v>
      </c>
      <c r="B45" s="93"/>
      <c r="C45" s="93"/>
      <c r="D45" s="66" t="s">
        <v>177</v>
      </c>
      <c r="E45" s="67">
        <v>1614</v>
      </c>
      <c r="F45" s="67">
        <v>3086</v>
      </c>
      <c r="G45" s="67">
        <v>3086</v>
      </c>
      <c r="H45" s="67"/>
      <c r="I45" s="67">
        <v>2283</v>
      </c>
      <c r="J45" s="67">
        <v>141.44</v>
      </c>
      <c r="K45" s="67">
        <v>73.97</v>
      </c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56" customFormat="1" ht="13.9" customHeight="1">
      <c r="A46" s="93" t="s">
        <v>183</v>
      </c>
      <c r="B46" s="93"/>
      <c r="C46" s="93"/>
      <c r="D46" s="66" t="s">
        <v>140</v>
      </c>
      <c r="E46" s="68">
        <v>232</v>
      </c>
      <c r="F46" s="68">
        <v>458</v>
      </c>
      <c r="G46" s="68">
        <v>458</v>
      </c>
      <c r="H46" s="68"/>
      <c r="I46" s="68">
        <v>260.76</v>
      </c>
      <c r="J46" s="68">
        <v>112.39</v>
      </c>
      <c r="K46" s="68">
        <v>56.93</v>
      </c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56" customFormat="1" ht="13.9" customHeight="1">
      <c r="A47" s="65"/>
      <c r="B47" s="65"/>
      <c r="C47" s="65"/>
      <c r="D47" s="58" t="s">
        <v>184</v>
      </c>
      <c r="E47" s="68"/>
      <c r="F47" s="68"/>
      <c r="G47" s="68"/>
      <c r="H47" s="68"/>
      <c r="I47" s="68"/>
      <c r="J47" s="68"/>
      <c r="K47" s="68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56" customFormat="1" ht="13.9" customHeight="1">
      <c r="A48" s="65"/>
      <c r="B48" s="65"/>
      <c r="C48" s="65" t="s">
        <v>185</v>
      </c>
      <c r="D48" s="66" t="s">
        <v>186</v>
      </c>
      <c r="E48" s="68"/>
      <c r="F48" s="68"/>
      <c r="G48" s="68">
        <v>1343</v>
      </c>
      <c r="H48" s="68"/>
      <c r="I48" s="68"/>
      <c r="J48" s="68">
        <v>0</v>
      </c>
      <c r="K48" s="68">
        <v>0</v>
      </c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64" customFormat="1">
      <c r="A49" s="95"/>
      <c r="B49" s="95"/>
      <c r="C49" s="95"/>
      <c r="D49" s="58" t="s">
        <v>187</v>
      </c>
      <c r="E49" s="60">
        <v>218</v>
      </c>
      <c r="F49" s="60">
        <v>218</v>
      </c>
      <c r="G49" s="60">
        <v>175</v>
      </c>
      <c r="H49" s="67"/>
      <c r="I49" s="67">
        <v>174.59</v>
      </c>
      <c r="J49" s="67">
        <v>80.27</v>
      </c>
      <c r="K49" s="67">
        <v>100</v>
      </c>
      <c r="AII49" s="62"/>
      <c r="AIJ49" s="62"/>
      <c r="AIK49" s="62"/>
      <c r="AIL49" s="62"/>
      <c r="AIM49" s="62"/>
      <c r="AIN49" s="62"/>
      <c r="AIO49" s="62"/>
      <c r="AIP49" s="62"/>
      <c r="AIQ49" s="62"/>
      <c r="AIR49" s="62"/>
      <c r="AIS49" s="62"/>
      <c r="AIT49" s="62"/>
      <c r="AIU49" s="62"/>
      <c r="AIV49" s="62"/>
      <c r="AIW49" s="62"/>
      <c r="AIX49" s="62"/>
      <c r="AIY49" s="62"/>
      <c r="AIZ49" s="62"/>
      <c r="AJA49" s="62"/>
      <c r="AJB49" s="62"/>
      <c r="AJC49" s="62"/>
      <c r="AJD49" s="62"/>
      <c r="AJE49" s="62"/>
      <c r="AJF49" s="62"/>
      <c r="AJG49" s="62"/>
      <c r="AJH49" s="62"/>
      <c r="AJI49" s="62"/>
      <c r="AJJ49" s="62"/>
      <c r="AJK49" s="62"/>
      <c r="AJL49" s="62"/>
      <c r="AJM49" s="62"/>
      <c r="AJN49" s="62"/>
      <c r="AJO49" s="62"/>
      <c r="AJP49" s="62"/>
      <c r="AJQ49" s="62"/>
      <c r="AJR49" s="62"/>
      <c r="AJS49" s="62"/>
      <c r="AJT49" s="62"/>
      <c r="AJU49" s="62"/>
      <c r="AJV49" s="62"/>
      <c r="AJW49" s="62"/>
      <c r="AJX49" s="62"/>
      <c r="AJY49" s="62"/>
      <c r="AJZ49" s="62"/>
      <c r="AKA49" s="62"/>
      <c r="AKB49" s="62"/>
      <c r="AKC49" s="62"/>
      <c r="AKD49" s="62"/>
      <c r="AKE49" s="62"/>
      <c r="AKF49" s="62"/>
      <c r="AKG49" s="62"/>
      <c r="AKH49" s="62"/>
      <c r="AKI49" s="62"/>
      <c r="AKJ49" s="62"/>
      <c r="AKK49" s="62"/>
      <c r="AKL49" s="62"/>
      <c r="AKM49" s="62"/>
      <c r="AKN49" s="62"/>
      <c r="AKO49" s="62"/>
      <c r="AKP49" s="62"/>
      <c r="AKQ49" s="62"/>
      <c r="AKR49" s="62"/>
      <c r="AKS49" s="62"/>
      <c r="AKT49" s="62"/>
      <c r="AKU49" s="62"/>
      <c r="AKV49" s="62"/>
      <c r="AKW49" s="62"/>
      <c r="AKX49" s="62"/>
      <c r="AKY49" s="62"/>
      <c r="AKZ49" s="62"/>
      <c r="ALA49" s="62"/>
      <c r="ALB49" s="62"/>
      <c r="ALC49" s="62"/>
      <c r="ALD49" s="62"/>
      <c r="ALE49" s="62"/>
      <c r="ALF49" s="62"/>
      <c r="ALG49" s="62"/>
      <c r="ALH49" s="62"/>
      <c r="ALI49" s="62"/>
      <c r="ALJ49" s="62"/>
      <c r="ALK49" s="62"/>
      <c r="ALL49" s="62"/>
      <c r="ALM49" s="62"/>
      <c r="ALN49" s="62"/>
      <c r="ALO49" s="62"/>
      <c r="ALP49" s="62"/>
      <c r="ALQ49" s="62"/>
      <c r="ALR49" s="62"/>
      <c r="ALS49" s="62"/>
      <c r="ALT49" s="62"/>
      <c r="ALU49" s="62"/>
      <c r="ALV49" s="62"/>
      <c r="ALW49" s="62"/>
      <c r="ALX49" s="62"/>
      <c r="ALY49" s="62"/>
      <c r="ALZ49" s="62"/>
      <c r="AMA49" s="62"/>
      <c r="AMB49" s="62"/>
      <c r="AMC49" s="62"/>
      <c r="AMD49" s="62"/>
      <c r="AME49" s="62"/>
      <c r="AMF49" s="62"/>
      <c r="AMG49" s="62"/>
      <c r="AMH49" s="62"/>
      <c r="AMI49" s="62"/>
      <c r="AMJ49" s="62"/>
    </row>
    <row r="50" spans="1:1024" s="56" customFormat="1" ht="13.9" customHeight="1">
      <c r="A50" s="91" t="s">
        <v>185</v>
      </c>
      <c r="B50" s="91"/>
      <c r="C50" s="91"/>
      <c r="D50" s="66" t="s">
        <v>188</v>
      </c>
      <c r="E50" s="67">
        <v>218</v>
      </c>
      <c r="F50" s="67">
        <v>218</v>
      </c>
      <c r="G50" s="67">
        <v>175</v>
      </c>
      <c r="H50" s="67"/>
      <c r="I50" s="67">
        <v>174.59</v>
      </c>
      <c r="J50" s="67">
        <v>80.27</v>
      </c>
      <c r="K50" s="67">
        <v>100</v>
      </c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56" customFormat="1" ht="34.35" customHeight="1">
      <c r="A51" s="71"/>
      <c r="B51" s="71"/>
      <c r="C51" s="71"/>
      <c r="D51" s="58" t="s">
        <v>189</v>
      </c>
      <c r="E51" s="67"/>
      <c r="F51" s="67"/>
      <c r="G51" s="67"/>
      <c r="H51" s="67"/>
      <c r="I51" s="67"/>
      <c r="J51" s="67"/>
      <c r="K51" s="67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64" customFormat="1">
      <c r="A52" s="94"/>
      <c r="B52" s="94"/>
      <c r="C52" s="94"/>
      <c r="D52" s="77" t="s">
        <v>190</v>
      </c>
      <c r="E52" s="67"/>
      <c r="F52" s="60">
        <v>15120</v>
      </c>
      <c r="G52" s="60">
        <v>15120</v>
      </c>
      <c r="H52" s="67"/>
      <c r="I52" s="67">
        <v>0</v>
      </c>
      <c r="J52" s="67">
        <v>0</v>
      </c>
      <c r="K52" s="67">
        <v>0</v>
      </c>
      <c r="AII52" s="62"/>
      <c r="AIJ52" s="62"/>
      <c r="AIK52" s="62"/>
      <c r="AIL52" s="62"/>
      <c r="AIM52" s="62"/>
      <c r="AIN52" s="62"/>
      <c r="AIO52" s="62"/>
      <c r="AIP52" s="62"/>
      <c r="AIQ52" s="62"/>
      <c r="AIR52" s="62"/>
      <c r="AIS52" s="62"/>
      <c r="AIT52" s="62"/>
      <c r="AIU52" s="62"/>
      <c r="AIV52" s="62"/>
      <c r="AIW52" s="62"/>
      <c r="AIX52" s="62"/>
      <c r="AIY52" s="62"/>
      <c r="AIZ52" s="62"/>
      <c r="AJA52" s="62"/>
      <c r="AJB52" s="62"/>
      <c r="AJC52" s="62"/>
      <c r="AJD52" s="62"/>
      <c r="AJE52" s="62"/>
      <c r="AJF52" s="62"/>
      <c r="AJG52" s="62"/>
      <c r="AJH52" s="62"/>
      <c r="AJI52" s="62"/>
      <c r="AJJ52" s="62"/>
      <c r="AJK52" s="62"/>
      <c r="AJL52" s="62"/>
      <c r="AJM52" s="62"/>
      <c r="AJN52" s="62"/>
      <c r="AJO52" s="62"/>
      <c r="AJP52" s="62"/>
      <c r="AJQ52" s="62"/>
      <c r="AJR52" s="62"/>
      <c r="AJS52" s="62"/>
      <c r="AJT52" s="62"/>
      <c r="AJU52" s="62"/>
      <c r="AJV52" s="62"/>
      <c r="AJW52" s="62"/>
      <c r="AJX52" s="62"/>
      <c r="AJY52" s="62"/>
      <c r="AJZ52" s="62"/>
      <c r="AKA52" s="62"/>
      <c r="AKB52" s="62"/>
      <c r="AKC52" s="62"/>
      <c r="AKD52" s="62"/>
      <c r="AKE52" s="62"/>
      <c r="AKF52" s="62"/>
      <c r="AKG52" s="62"/>
      <c r="AKH52" s="62"/>
      <c r="AKI52" s="62"/>
      <c r="AKJ52" s="62"/>
      <c r="AKK52" s="62"/>
      <c r="AKL52" s="62"/>
      <c r="AKM52" s="62"/>
      <c r="AKN52" s="62"/>
      <c r="AKO52" s="62"/>
      <c r="AKP52" s="62"/>
      <c r="AKQ52" s="62"/>
      <c r="AKR52" s="62"/>
      <c r="AKS52" s="62"/>
      <c r="AKT52" s="62"/>
      <c r="AKU52" s="62"/>
      <c r="AKV52" s="62"/>
      <c r="AKW52" s="62"/>
      <c r="AKX52" s="62"/>
      <c r="AKY52" s="62"/>
      <c r="AKZ52" s="62"/>
      <c r="ALA52" s="62"/>
      <c r="ALB52" s="62"/>
      <c r="ALC52" s="62"/>
      <c r="ALD52" s="62"/>
      <c r="ALE52" s="62"/>
      <c r="ALF52" s="62"/>
      <c r="ALG52" s="62"/>
      <c r="ALH52" s="62"/>
      <c r="ALI52" s="62"/>
      <c r="ALJ52" s="62"/>
      <c r="ALK52" s="62"/>
      <c r="ALL52" s="62"/>
      <c r="ALM52" s="62"/>
      <c r="ALN52" s="62"/>
      <c r="ALO52" s="62"/>
      <c r="ALP52" s="62"/>
      <c r="ALQ52" s="62"/>
      <c r="ALR52" s="62"/>
      <c r="ALS52" s="62"/>
      <c r="ALT52" s="62"/>
      <c r="ALU52" s="62"/>
      <c r="ALV52" s="62"/>
      <c r="ALW52" s="62"/>
      <c r="ALX52" s="62"/>
      <c r="ALY52" s="62"/>
      <c r="ALZ52" s="62"/>
      <c r="AMA52" s="62"/>
      <c r="AMB52" s="62"/>
      <c r="AMC52" s="62"/>
      <c r="AMD52" s="62"/>
      <c r="AME52" s="62"/>
      <c r="AMF52" s="62"/>
      <c r="AMG52" s="62"/>
      <c r="AMH52" s="62"/>
      <c r="AMI52" s="62"/>
      <c r="AMJ52" s="62"/>
    </row>
    <row r="53" spans="1:1024" s="56" customFormat="1" ht="13.9" customHeight="1">
      <c r="A53" s="93" t="s">
        <v>191</v>
      </c>
      <c r="B53" s="93"/>
      <c r="C53" s="93"/>
      <c r="D53" s="66" t="s">
        <v>192</v>
      </c>
      <c r="E53" s="67"/>
      <c r="F53" s="67">
        <v>15120</v>
      </c>
      <c r="G53" s="67">
        <v>15120</v>
      </c>
      <c r="H53" s="67"/>
      <c r="I53" s="67">
        <v>0</v>
      </c>
      <c r="J53" s="67">
        <v>0</v>
      </c>
      <c r="K53" s="67">
        <v>0</v>
      </c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56" customFormat="1" ht="25.5">
      <c r="A54" s="70"/>
      <c r="B54" s="70"/>
      <c r="C54" s="70"/>
      <c r="D54" s="58" t="s">
        <v>128</v>
      </c>
      <c r="E54" s="67"/>
      <c r="F54" s="67"/>
      <c r="G54" s="67"/>
      <c r="H54" s="67"/>
      <c r="I54" s="67"/>
      <c r="J54" s="67"/>
      <c r="K54" s="67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56" customFormat="1">
      <c r="A55" s="70"/>
      <c r="B55" s="70"/>
      <c r="C55" s="65" t="s">
        <v>193</v>
      </c>
      <c r="D55" s="66" t="s">
        <v>186</v>
      </c>
      <c r="E55" s="67"/>
      <c r="F55" s="67"/>
      <c r="G55" s="67">
        <v>3550</v>
      </c>
      <c r="H55" s="67"/>
      <c r="I55" s="67">
        <v>0</v>
      </c>
      <c r="J55" s="67">
        <v>0</v>
      </c>
      <c r="K55" s="67">
        <v>0</v>
      </c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56" customFormat="1">
      <c r="A56" s="70"/>
      <c r="B56" s="70"/>
      <c r="C56" s="70"/>
      <c r="D56" s="58" t="s">
        <v>194</v>
      </c>
      <c r="E56" s="60">
        <v>42248.86</v>
      </c>
      <c r="F56" s="60">
        <v>111378</v>
      </c>
      <c r="G56" s="60">
        <v>92393</v>
      </c>
      <c r="H56" s="60"/>
      <c r="I56" s="60">
        <v>55942.07</v>
      </c>
      <c r="J56" s="60">
        <v>132.41</v>
      </c>
      <c r="K56" s="60">
        <v>60.54</v>
      </c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s="56" customFormat="1">
      <c r="A57" s="70"/>
      <c r="B57" s="70"/>
      <c r="C57" s="70"/>
      <c r="D57" s="58" t="s">
        <v>195</v>
      </c>
      <c r="E57" s="60">
        <v>42249.86</v>
      </c>
      <c r="F57" s="60">
        <v>111378</v>
      </c>
      <c r="G57" s="60">
        <v>92393</v>
      </c>
      <c r="H57" s="60"/>
      <c r="I57" s="60">
        <v>55942.07</v>
      </c>
      <c r="J57" s="60">
        <v>132.41</v>
      </c>
      <c r="K57" s="60">
        <v>60.54</v>
      </c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56" customFormat="1">
      <c r="A58" s="70"/>
      <c r="B58" s="70"/>
      <c r="C58" s="70"/>
      <c r="D58" s="58" t="s">
        <v>156</v>
      </c>
      <c r="E58" s="60">
        <v>0</v>
      </c>
      <c r="F58" s="60">
        <v>0</v>
      </c>
      <c r="G58" s="60">
        <v>0</v>
      </c>
      <c r="H58" s="60"/>
      <c r="I58" s="60">
        <v>0</v>
      </c>
      <c r="J58" s="60">
        <v>0</v>
      </c>
      <c r="K58" s="60">
        <v>0</v>
      </c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s="61" customFormat="1" ht="45.6" customHeight="1">
      <c r="A59" s="92"/>
      <c r="B59" s="92"/>
      <c r="C59" s="92"/>
      <c r="D59" s="58" t="s">
        <v>196</v>
      </c>
      <c r="E59" s="60"/>
      <c r="F59" s="60"/>
      <c r="G59" s="60"/>
      <c r="H59" s="60"/>
      <c r="I59" s="60"/>
      <c r="J59" s="60"/>
      <c r="K59" s="60"/>
      <c r="AII59" s="62"/>
      <c r="AIJ59" s="62"/>
      <c r="AIK59" s="62"/>
      <c r="AIL59" s="62"/>
      <c r="AIM59" s="62"/>
      <c r="AIN59" s="62"/>
      <c r="AIO59" s="62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s="64" customFormat="1">
      <c r="A60" s="94"/>
      <c r="B60" s="94"/>
      <c r="C60" s="94"/>
      <c r="D60" s="66" t="s">
        <v>197</v>
      </c>
      <c r="E60" s="67">
        <v>0.01</v>
      </c>
      <c r="F60" s="67">
        <v>1</v>
      </c>
      <c r="G60" s="67">
        <v>1</v>
      </c>
      <c r="H60" s="67"/>
      <c r="I60" s="67">
        <v>0</v>
      </c>
      <c r="J60" s="67">
        <v>0</v>
      </c>
      <c r="K60" s="67">
        <v>0</v>
      </c>
      <c r="AII60" s="62"/>
      <c r="AIJ60" s="62"/>
      <c r="AIK60" s="62"/>
      <c r="AIL60" s="62"/>
      <c r="AIM60" s="62"/>
      <c r="AIN60" s="62"/>
      <c r="AIO60" s="62"/>
      <c r="AIP60" s="62"/>
      <c r="AIQ60" s="62"/>
      <c r="AIR60" s="62"/>
      <c r="AIS60" s="62"/>
      <c r="AIT60" s="62"/>
      <c r="AIU60" s="62"/>
      <c r="AIV60" s="62"/>
      <c r="AIW60" s="62"/>
      <c r="AIX60" s="62"/>
      <c r="AIY60" s="62"/>
      <c r="AIZ60" s="62"/>
      <c r="AJA60" s="62"/>
      <c r="AJB60" s="62"/>
      <c r="AJC60" s="62"/>
      <c r="AJD60" s="62"/>
      <c r="AJE60" s="62"/>
      <c r="AJF60" s="62"/>
      <c r="AJG60" s="62"/>
      <c r="AJH60" s="62"/>
      <c r="AJI60" s="62"/>
      <c r="AJJ60" s="62"/>
      <c r="AJK60" s="62"/>
      <c r="AJL60" s="62"/>
      <c r="AJM60" s="62"/>
      <c r="AJN60" s="62"/>
      <c r="AJO60" s="62"/>
      <c r="AJP60" s="62"/>
      <c r="AJQ60" s="62"/>
      <c r="AJR60" s="62"/>
      <c r="AJS60" s="62"/>
      <c r="AJT60" s="62"/>
      <c r="AJU60" s="62"/>
      <c r="AJV60" s="62"/>
      <c r="AJW60" s="62"/>
      <c r="AJX60" s="62"/>
      <c r="AJY60" s="62"/>
      <c r="AJZ60" s="62"/>
      <c r="AKA60" s="62"/>
      <c r="AKB60" s="62"/>
      <c r="AKC60" s="62"/>
      <c r="AKD60" s="62"/>
      <c r="AKE60" s="62"/>
      <c r="AKF60" s="62"/>
      <c r="AKG60" s="62"/>
      <c r="AKH60" s="62"/>
      <c r="AKI60" s="62"/>
      <c r="AKJ60" s="62"/>
      <c r="AKK60" s="62"/>
      <c r="AKL60" s="62"/>
      <c r="AKM60" s="62"/>
      <c r="AKN60" s="62"/>
      <c r="AKO60" s="62"/>
      <c r="AKP60" s="62"/>
      <c r="AKQ60" s="62"/>
      <c r="AKR60" s="62"/>
      <c r="AKS60" s="62"/>
      <c r="AKT60" s="62"/>
      <c r="AKU60" s="62"/>
      <c r="AKV60" s="62"/>
      <c r="AKW60" s="62"/>
      <c r="AKX60" s="62"/>
      <c r="AKY60" s="62"/>
      <c r="AKZ60" s="62"/>
      <c r="ALA60" s="62"/>
      <c r="ALB60" s="62"/>
      <c r="ALC60" s="62"/>
      <c r="ALD60" s="62"/>
      <c r="ALE60" s="62"/>
      <c r="ALF60" s="62"/>
      <c r="ALG60" s="62"/>
      <c r="ALH60" s="62"/>
      <c r="ALI60" s="62"/>
      <c r="ALJ60" s="62"/>
      <c r="ALK60" s="62"/>
      <c r="ALL60" s="62"/>
      <c r="ALM60" s="62"/>
      <c r="ALN60" s="62"/>
      <c r="ALO60" s="62"/>
      <c r="ALP60" s="62"/>
      <c r="ALQ60" s="62"/>
      <c r="ALR60" s="62"/>
      <c r="ALS60" s="62"/>
      <c r="ALT60" s="62"/>
      <c r="ALU60" s="62"/>
      <c r="ALV60" s="62"/>
      <c r="ALW60" s="62"/>
      <c r="ALX60" s="62"/>
      <c r="ALY60" s="62"/>
      <c r="ALZ60" s="62"/>
      <c r="AMA60" s="62"/>
      <c r="AMB60" s="62"/>
      <c r="AMC60" s="62"/>
      <c r="AMD60" s="62"/>
      <c r="AME60" s="62"/>
      <c r="AMF60" s="62"/>
      <c r="AMG60" s="62"/>
      <c r="AMH60" s="62"/>
      <c r="AMI60" s="62"/>
      <c r="AMJ60" s="62"/>
    </row>
    <row r="61" spans="1:1024" s="61" customFormat="1">
      <c r="A61" s="63"/>
      <c r="B61" s="63"/>
      <c r="C61" s="63"/>
      <c r="D61" s="58" t="s">
        <v>198</v>
      </c>
      <c r="E61" s="60"/>
      <c r="F61" s="60"/>
      <c r="G61" s="60"/>
      <c r="H61" s="60"/>
      <c r="I61" s="60"/>
      <c r="J61" s="60"/>
      <c r="K61" s="60"/>
      <c r="AII61" s="78"/>
      <c r="AIJ61" s="78"/>
      <c r="AIK61" s="78"/>
      <c r="AIL61" s="78"/>
      <c r="AIM61" s="78"/>
      <c r="AIN61" s="78"/>
      <c r="AIO61" s="78"/>
      <c r="AIP61" s="62"/>
      <c r="AIQ61" s="62"/>
      <c r="AIR61" s="62"/>
      <c r="AIS61" s="62"/>
      <c r="AIT61" s="62"/>
      <c r="AIU61" s="62"/>
      <c r="AIV61" s="62"/>
      <c r="AIW61" s="62"/>
      <c r="AIX61" s="62"/>
      <c r="AIY61" s="62"/>
      <c r="AIZ61" s="62"/>
      <c r="AJA61" s="62"/>
      <c r="AJB61" s="62"/>
      <c r="AJC61" s="62"/>
      <c r="AJD61" s="62"/>
      <c r="AJE61" s="62"/>
      <c r="AJF61" s="62"/>
      <c r="AJG61" s="62"/>
      <c r="AJH61" s="62"/>
      <c r="AJI61" s="62"/>
      <c r="AJJ61" s="62"/>
      <c r="AJK61" s="62"/>
      <c r="AJL61" s="62"/>
      <c r="AJM61" s="62"/>
      <c r="AJN61" s="62"/>
      <c r="AJO61" s="62"/>
      <c r="AJP61" s="62"/>
      <c r="AJQ61" s="62"/>
      <c r="AJR61" s="62"/>
      <c r="AJS61" s="62"/>
      <c r="AJT61" s="62"/>
      <c r="AJU61" s="62"/>
      <c r="AJV61" s="62"/>
      <c r="AJW61" s="62"/>
      <c r="AJX61" s="62"/>
      <c r="AJY61" s="62"/>
      <c r="AJZ61" s="62"/>
      <c r="AKA61" s="62"/>
      <c r="AKB61" s="62"/>
      <c r="AKC61" s="62"/>
      <c r="AKD61" s="62"/>
      <c r="AKE61" s="62"/>
      <c r="AKF61" s="62"/>
      <c r="AKG61" s="62"/>
      <c r="AKH61" s="62"/>
      <c r="AKI61" s="62"/>
      <c r="AKJ61" s="62"/>
      <c r="AKK61" s="62"/>
      <c r="AKL61" s="62"/>
      <c r="AKM61" s="62"/>
      <c r="AKN61" s="62"/>
      <c r="AKO61" s="62"/>
      <c r="AKP61" s="62"/>
      <c r="AKQ61" s="62"/>
      <c r="AKR61" s="62"/>
      <c r="AKS61" s="62"/>
      <c r="AKT61" s="62"/>
      <c r="AKU61" s="62"/>
      <c r="AKV61" s="62"/>
      <c r="AKW61" s="62"/>
      <c r="AKX61" s="62"/>
      <c r="AKY61" s="62"/>
      <c r="AKZ61" s="62"/>
      <c r="ALA61" s="62"/>
      <c r="ALB61" s="62"/>
      <c r="ALC61" s="62"/>
      <c r="ALD61" s="62"/>
      <c r="ALE61" s="62"/>
      <c r="ALF61" s="62"/>
      <c r="ALG61" s="62"/>
      <c r="ALH61" s="62"/>
      <c r="ALI61" s="62"/>
      <c r="ALJ61" s="62"/>
      <c r="ALK61" s="62"/>
      <c r="ALL61" s="62"/>
      <c r="ALM61" s="62"/>
      <c r="ALN61" s="62"/>
      <c r="ALO61" s="62"/>
      <c r="ALP61" s="62"/>
      <c r="ALQ61" s="62"/>
      <c r="ALR61" s="62"/>
      <c r="ALS61" s="62"/>
      <c r="ALT61" s="62"/>
      <c r="ALU61" s="62"/>
      <c r="ALV61" s="62"/>
      <c r="ALW61" s="62"/>
      <c r="ALX61" s="62"/>
      <c r="ALY61" s="62"/>
      <c r="ALZ61" s="62"/>
      <c r="AMA61" s="62"/>
      <c r="AMB61" s="62"/>
      <c r="AMC61" s="62"/>
      <c r="AMD61" s="62"/>
      <c r="AME61" s="62"/>
      <c r="AMF61" s="62"/>
      <c r="AMG61" s="62"/>
      <c r="AMH61" s="62"/>
      <c r="AMI61" s="62"/>
      <c r="AMJ61" s="62"/>
    </row>
    <row r="62" spans="1:1024" s="56" customFormat="1" ht="13.9" customHeight="1">
      <c r="A62" s="93" t="s">
        <v>199</v>
      </c>
      <c r="B62" s="93"/>
      <c r="C62" s="93"/>
      <c r="D62" s="66" t="s">
        <v>186</v>
      </c>
      <c r="E62" s="67">
        <v>270.75</v>
      </c>
      <c r="F62" s="67">
        <v>1327</v>
      </c>
      <c r="G62" s="67">
        <v>1327</v>
      </c>
      <c r="H62" s="67"/>
      <c r="I62" s="67">
        <v>138.41999999999999</v>
      </c>
      <c r="J62" s="67">
        <v>51.12</v>
      </c>
      <c r="K62" s="67">
        <v>10.43</v>
      </c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s="56" customFormat="1" ht="13.9" customHeight="1">
      <c r="A63" s="93" t="s">
        <v>200</v>
      </c>
      <c r="B63" s="93"/>
      <c r="C63" s="93"/>
      <c r="D63" s="66" t="s">
        <v>201</v>
      </c>
      <c r="E63" s="68"/>
      <c r="F63" s="68">
        <v>930</v>
      </c>
      <c r="G63" s="68">
        <v>930</v>
      </c>
      <c r="H63" s="68"/>
      <c r="I63" s="68">
        <v>0</v>
      </c>
      <c r="J63" s="68">
        <v>0</v>
      </c>
      <c r="K63" s="68">
        <v>0</v>
      </c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56" customFormat="1" ht="13.9" customHeight="1">
      <c r="A64" s="93" t="s">
        <v>202</v>
      </c>
      <c r="B64" s="93"/>
      <c r="C64" s="93"/>
      <c r="D64" s="66" t="s">
        <v>203</v>
      </c>
      <c r="E64" s="68">
        <v>1013</v>
      </c>
      <c r="F64" s="68">
        <v>1327</v>
      </c>
      <c r="G64" s="68">
        <v>1327</v>
      </c>
      <c r="H64" s="68"/>
      <c r="I64" s="68">
        <v>836.06</v>
      </c>
      <c r="J64" s="68">
        <v>82.53</v>
      </c>
      <c r="K64" s="68">
        <v>63</v>
      </c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64" customFormat="1" ht="13.9" customHeight="1">
      <c r="A65" s="93" t="s">
        <v>204</v>
      </c>
      <c r="B65" s="93"/>
      <c r="C65" s="93"/>
      <c r="D65" s="66" t="s">
        <v>205</v>
      </c>
      <c r="E65" s="67"/>
      <c r="F65" s="67">
        <v>1062</v>
      </c>
      <c r="G65" s="67">
        <v>1062</v>
      </c>
      <c r="H65" s="67"/>
      <c r="I65" s="67">
        <v>585</v>
      </c>
      <c r="J65" s="67">
        <v>0</v>
      </c>
      <c r="K65" s="67">
        <v>55.08</v>
      </c>
      <c r="AII65" s="62"/>
      <c r="AIJ65" s="62"/>
      <c r="AIK65" s="62"/>
      <c r="AIL65" s="62"/>
      <c r="AIM65" s="62"/>
      <c r="AIN65" s="62"/>
      <c r="AIO65" s="62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s="56" customFormat="1" ht="13.9" customHeight="1">
      <c r="A66" s="93" t="s">
        <v>206</v>
      </c>
      <c r="B66" s="93"/>
      <c r="C66" s="93"/>
      <c r="D66" s="66" t="s">
        <v>207</v>
      </c>
      <c r="E66" s="67"/>
      <c r="F66" s="67">
        <v>0</v>
      </c>
      <c r="G66" s="67">
        <v>0</v>
      </c>
      <c r="H66" s="67"/>
      <c r="I66" s="67">
        <v>0.04</v>
      </c>
      <c r="J66" s="67">
        <v>0</v>
      </c>
      <c r="K66" s="67">
        <v>0</v>
      </c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56" customFormat="1" ht="13.9" customHeight="1">
      <c r="A67" s="65"/>
      <c r="B67" s="65"/>
      <c r="C67" s="65"/>
      <c r="D67" s="58" t="s">
        <v>208</v>
      </c>
      <c r="E67" s="60">
        <v>2707.55</v>
      </c>
      <c r="F67" s="60">
        <v>4646</v>
      </c>
      <c r="G67" s="60">
        <v>4646</v>
      </c>
      <c r="H67" s="60"/>
      <c r="I67" s="60">
        <v>2402.5100000000002</v>
      </c>
      <c r="J67" s="60">
        <v>88.73</v>
      </c>
      <c r="K67" s="60">
        <v>51.7</v>
      </c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s="56" customFormat="1" ht="13.9" customHeight="1">
      <c r="A68" s="70"/>
      <c r="B68" s="70"/>
      <c r="C68" s="70"/>
      <c r="D68" s="58" t="s">
        <v>209</v>
      </c>
      <c r="E68" s="60">
        <v>1283.76</v>
      </c>
      <c r="F68" s="60">
        <v>4646</v>
      </c>
      <c r="G68" s="60">
        <v>4646</v>
      </c>
      <c r="H68" s="60"/>
      <c r="I68" s="60">
        <v>1559.52</v>
      </c>
      <c r="J68" s="60">
        <v>121.48</v>
      </c>
      <c r="K68" s="60">
        <v>33.549999999999997</v>
      </c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s="56" customFormat="1" ht="13.9" customHeight="1">
      <c r="A69" s="70"/>
      <c r="B69" s="70"/>
      <c r="C69" s="70"/>
      <c r="D69" s="58" t="s">
        <v>156</v>
      </c>
      <c r="E69" s="60">
        <v>1423.79</v>
      </c>
      <c r="F69" s="60">
        <v>0</v>
      </c>
      <c r="G69" s="60">
        <v>0</v>
      </c>
      <c r="H69" s="60"/>
      <c r="I69" s="60">
        <v>842.99</v>
      </c>
      <c r="J69" s="60"/>
      <c r="K69" s="60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s="56" customFormat="1" ht="26.25" customHeight="1">
      <c r="A70" s="91"/>
      <c r="B70" s="91"/>
      <c r="C70" s="91"/>
      <c r="D70" s="58" t="s">
        <v>210</v>
      </c>
      <c r="E70" s="67"/>
      <c r="F70" s="67"/>
      <c r="G70" s="67"/>
      <c r="H70" s="67"/>
      <c r="I70" s="67"/>
      <c r="J70" s="67"/>
      <c r="K70" s="67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s="61" customFormat="1" ht="24.75" customHeight="1">
      <c r="A71" s="92"/>
      <c r="B71" s="92"/>
      <c r="C71" s="92"/>
      <c r="D71" s="58" t="s">
        <v>211</v>
      </c>
      <c r="E71" s="60"/>
      <c r="F71" s="60"/>
      <c r="G71" s="60">
        <v>2282.1999999999998</v>
      </c>
      <c r="H71" s="60"/>
      <c r="I71" s="60"/>
      <c r="J71" s="60"/>
      <c r="K71" s="60"/>
      <c r="AII71" s="62"/>
      <c r="AIJ71" s="62"/>
      <c r="AIK71" s="62"/>
      <c r="AIL71" s="62"/>
      <c r="AIM71" s="62"/>
      <c r="AIN71" s="62"/>
      <c r="AIO71" s="62"/>
      <c r="AIP71" s="62"/>
      <c r="AIQ71" s="62"/>
      <c r="AIR71" s="62"/>
      <c r="AIS71" s="62"/>
      <c r="AIT71" s="62"/>
      <c r="AIU71" s="62"/>
      <c r="AIV71" s="62"/>
      <c r="AIW71" s="62"/>
      <c r="AIX71" s="62"/>
      <c r="AIY71" s="62"/>
      <c r="AIZ71" s="62"/>
      <c r="AJA71" s="62"/>
      <c r="AJB71" s="62"/>
      <c r="AJC71" s="62"/>
      <c r="AJD71" s="62"/>
      <c r="AJE71" s="62"/>
      <c r="AJF71" s="62"/>
      <c r="AJG71" s="62"/>
      <c r="AJH71" s="62"/>
      <c r="AJI71" s="62"/>
      <c r="AJJ71" s="62"/>
      <c r="AJK71" s="62"/>
      <c r="AJL71" s="62"/>
      <c r="AJM71" s="62"/>
      <c r="AJN71" s="62"/>
      <c r="AJO71" s="62"/>
      <c r="AJP71" s="62"/>
      <c r="AJQ71" s="62"/>
      <c r="AJR71" s="62"/>
      <c r="AJS71" s="62"/>
      <c r="AJT71" s="62"/>
      <c r="AJU71" s="62"/>
      <c r="AJV71" s="62"/>
      <c r="AJW71" s="62"/>
      <c r="AJX71" s="62"/>
      <c r="AJY71" s="62"/>
      <c r="AJZ71" s="62"/>
      <c r="AKA71" s="62"/>
      <c r="AKB71" s="62"/>
      <c r="AKC71" s="62"/>
      <c r="AKD71" s="62"/>
      <c r="AKE71" s="62"/>
      <c r="AKF71" s="62"/>
      <c r="AKG71" s="62"/>
      <c r="AKH71" s="62"/>
      <c r="AKI71" s="62"/>
      <c r="AKJ71" s="62"/>
      <c r="AKK71" s="62"/>
      <c r="AKL71" s="62"/>
      <c r="AKM71" s="62"/>
      <c r="AKN71" s="62"/>
      <c r="AKO71" s="62"/>
      <c r="AKP71" s="62"/>
      <c r="AKQ71" s="62"/>
      <c r="AKR71" s="62"/>
      <c r="AKS71" s="62"/>
      <c r="AKT71" s="62"/>
      <c r="AKU71" s="62"/>
      <c r="AKV71" s="62"/>
      <c r="AKW71" s="62"/>
      <c r="AKX71" s="62"/>
      <c r="AKY71" s="62"/>
      <c r="AKZ71" s="62"/>
      <c r="ALA71" s="62"/>
      <c r="ALB71" s="62"/>
      <c r="ALC71" s="62"/>
      <c r="ALD71" s="62"/>
      <c r="ALE71" s="62"/>
      <c r="ALF71" s="62"/>
      <c r="ALG71" s="62"/>
      <c r="ALH71" s="62"/>
      <c r="ALI71" s="62"/>
      <c r="ALJ71" s="62"/>
      <c r="ALK71" s="62"/>
      <c r="ALL71" s="62"/>
      <c r="ALM71" s="62"/>
      <c r="ALN71" s="62"/>
      <c r="ALO71" s="62"/>
      <c r="ALP71" s="62"/>
      <c r="ALQ71" s="62"/>
      <c r="ALR71" s="62"/>
      <c r="ALS71" s="62"/>
      <c r="ALT71" s="62"/>
      <c r="ALU71" s="62"/>
      <c r="ALV71" s="62"/>
      <c r="ALW71" s="62"/>
      <c r="ALX71" s="62"/>
      <c r="ALY71" s="62"/>
      <c r="ALZ71" s="62"/>
      <c r="AMA71" s="62"/>
      <c r="AMB71" s="62"/>
      <c r="AMC71" s="62"/>
      <c r="AMD71" s="62"/>
      <c r="AME71" s="62"/>
      <c r="AMF71" s="62"/>
      <c r="AMG71" s="62"/>
      <c r="AMH71" s="62"/>
      <c r="AMI71" s="62"/>
      <c r="AMJ71" s="62"/>
    </row>
    <row r="72" spans="1:1024" s="64" customFormat="1">
      <c r="A72" s="94"/>
      <c r="B72" s="94"/>
      <c r="C72" s="94"/>
      <c r="D72" s="75"/>
      <c r="E72" s="67"/>
      <c r="F72" s="67"/>
      <c r="G72" s="67"/>
      <c r="H72" s="67"/>
      <c r="I72" s="67"/>
      <c r="J72" s="67"/>
      <c r="K72" s="67"/>
      <c r="AII72" s="62"/>
      <c r="AIJ72" s="62"/>
      <c r="AIK72" s="62"/>
      <c r="AIL72" s="62"/>
      <c r="AIM72" s="62"/>
      <c r="AIN72" s="62"/>
      <c r="AIO72" s="6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s="56" customFormat="1">
      <c r="A73" s="95"/>
      <c r="B73" s="95"/>
      <c r="C73" s="95"/>
      <c r="D73" s="66" t="s">
        <v>212</v>
      </c>
      <c r="E73" s="67"/>
      <c r="F73" s="67"/>
      <c r="G73" s="67"/>
      <c r="H73" s="67"/>
      <c r="I73" s="67"/>
      <c r="J73" s="67"/>
      <c r="K73" s="67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s="56" customFormat="1">
      <c r="A74" s="91"/>
      <c r="B74" s="91"/>
      <c r="C74" s="91"/>
      <c r="D74" s="66" t="s">
        <v>213</v>
      </c>
      <c r="E74" s="67"/>
      <c r="F74" s="67">
        <v>1805</v>
      </c>
      <c r="G74" s="60">
        <v>3609</v>
      </c>
      <c r="H74" s="67"/>
      <c r="I74" s="67"/>
      <c r="J74" s="67"/>
      <c r="K74" s="67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>
      <c r="A75" s="91"/>
      <c r="B75" s="91"/>
      <c r="C75" s="91"/>
      <c r="D75" s="66"/>
      <c r="E75" s="68"/>
      <c r="F75" s="68"/>
      <c r="G75" s="68"/>
      <c r="H75" s="68"/>
      <c r="I75" s="68"/>
      <c r="J75" s="68"/>
      <c r="K75" s="68"/>
    </row>
    <row r="76" spans="1:1024" s="61" customFormat="1" ht="15" customHeight="1">
      <c r="A76" s="92"/>
      <c r="B76" s="92"/>
      <c r="C76" s="92"/>
      <c r="D76" s="58"/>
      <c r="E76" s="60"/>
      <c r="F76" s="60"/>
      <c r="G76" s="60"/>
      <c r="H76" s="60"/>
      <c r="I76" s="60"/>
      <c r="J76" s="60"/>
      <c r="K76" s="60"/>
      <c r="AII76" s="62"/>
      <c r="AIJ76" s="62"/>
      <c r="AIK76" s="62"/>
      <c r="AIL76" s="62"/>
      <c r="AIM76" s="62"/>
      <c r="AIN76" s="62"/>
      <c r="AIO76" s="62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outlineLevel="1">
      <c r="D77" s="79"/>
      <c r="E77"/>
      <c r="F77"/>
      <c r="G77"/>
      <c r="H77"/>
      <c r="I77"/>
      <c r="J77"/>
      <c r="K77"/>
    </row>
    <row r="78" spans="1:1024" outlineLevel="1">
      <c r="D78" s="79"/>
      <c r="E78"/>
      <c r="F78"/>
      <c r="G78"/>
      <c r="H78"/>
      <c r="I78"/>
      <c r="J78"/>
      <c r="K78"/>
    </row>
    <row r="79" spans="1:1024" outlineLevel="1">
      <c r="D79" s="79"/>
      <c r="E79"/>
      <c r="F79"/>
      <c r="G79"/>
      <c r="H79"/>
      <c r="I79"/>
      <c r="J79"/>
      <c r="K79"/>
    </row>
    <row r="80" spans="1:1024" outlineLevel="1">
      <c r="D80" s="79"/>
      <c r="E80"/>
      <c r="F80"/>
      <c r="G80"/>
      <c r="H80"/>
      <c r="I80"/>
      <c r="J80"/>
      <c r="K80"/>
    </row>
    <row r="81" spans="4:1024" outlineLevel="1">
      <c r="D81" s="79"/>
      <c r="E81"/>
      <c r="F81"/>
      <c r="G81"/>
      <c r="H81"/>
      <c r="I81"/>
      <c r="J81"/>
      <c r="K81"/>
    </row>
    <row r="82" spans="4:1024" outlineLevel="1">
      <c r="D82" s="79"/>
      <c r="E82"/>
      <c r="F82"/>
      <c r="G82"/>
      <c r="H82"/>
      <c r="I82"/>
      <c r="J82"/>
      <c r="K82"/>
    </row>
    <row r="83" spans="4:1024" outlineLevel="1">
      <c r="D83" s="79"/>
      <c r="E83"/>
      <c r="F83"/>
      <c r="G83"/>
      <c r="H83"/>
      <c r="I83"/>
      <c r="J83"/>
      <c r="K83"/>
    </row>
    <row r="84" spans="4:1024" outlineLevel="1">
      <c r="D84" s="79"/>
      <c r="E84"/>
      <c r="F84"/>
      <c r="G84"/>
      <c r="H84"/>
      <c r="I84"/>
      <c r="J84"/>
      <c r="K84"/>
    </row>
    <row r="85" spans="4:1024" outlineLevel="1">
      <c r="D85" s="79"/>
      <c r="E85"/>
      <c r="F85"/>
      <c r="G85"/>
      <c r="H85"/>
      <c r="I85"/>
      <c r="J85"/>
      <c r="K85"/>
    </row>
    <row r="86" spans="4:1024" s="73" customFormat="1" ht="15.75" customHeight="1" outlineLevel="1">
      <c r="E86"/>
      <c r="F86"/>
      <c r="G86"/>
      <c r="H86"/>
      <c r="I86"/>
      <c r="J86"/>
      <c r="K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4:1024" s="73" customFormat="1" outlineLevel="1">
      <c r="E87"/>
      <c r="F87"/>
      <c r="G87"/>
      <c r="H87"/>
      <c r="I87"/>
      <c r="J87"/>
      <c r="K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4:1024" s="73" customFormat="1" outlineLevel="1">
      <c r="E88"/>
      <c r="F88"/>
      <c r="G88"/>
      <c r="H88"/>
      <c r="I88"/>
      <c r="J88"/>
      <c r="K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4:1024">
      <c r="E89"/>
      <c r="F89"/>
      <c r="G89"/>
      <c r="H89"/>
      <c r="I89"/>
      <c r="J89"/>
      <c r="K89"/>
    </row>
    <row r="91" spans="4:1024">
      <c r="E91" s="80"/>
      <c r="F91" s="80"/>
      <c r="G91" s="80"/>
      <c r="H91" s="80"/>
      <c r="I91" s="80"/>
      <c r="J91" s="80"/>
      <c r="K91" s="80"/>
    </row>
    <row r="92" spans="4:1024">
      <c r="E92" s="56"/>
      <c r="F92" s="56"/>
      <c r="G92" s="80"/>
      <c r="I92" s="80"/>
      <c r="J92" s="80"/>
      <c r="K92" s="80"/>
    </row>
  </sheetData>
  <mergeCells count="53">
    <mergeCell ref="A1:I1"/>
    <mergeCell ref="A3:C3"/>
    <mergeCell ref="A6:C6"/>
    <mergeCell ref="A7:C7"/>
    <mergeCell ref="A8:C8"/>
    <mergeCell ref="A9:C9"/>
    <mergeCell ref="A10:C10"/>
    <mergeCell ref="A11:C11"/>
    <mergeCell ref="A12:C12"/>
    <mergeCell ref="A14:C14"/>
    <mergeCell ref="A16:C16"/>
    <mergeCell ref="A18:C18"/>
    <mergeCell ref="A19:C19"/>
    <mergeCell ref="A22:C22"/>
    <mergeCell ref="A24:C24"/>
    <mergeCell ref="A25:C25"/>
    <mergeCell ref="A26:C26"/>
    <mergeCell ref="A27:C27"/>
    <mergeCell ref="A28:C28"/>
    <mergeCell ref="A29:C29"/>
    <mergeCell ref="A30:C30"/>
    <mergeCell ref="A32:C32"/>
    <mergeCell ref="A33:C33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9:C49"/>
    <mergeCell ref="A50:C50"/>
    <mergeCell ref="A52:C52"/>
    <mergeCell ref="A53:C53"/>
    <mergeCell ref="A59:C59"/>
    <mergeCell ref="A60:C60"/>
    <mergeCell ref="A62:C62"/>
    <mergeCell ref="A63:C63"/>
    <mergeCell ref="A64:C64"/>
    <mergeCell ref="A65:C65"/>
    <mergeCell ref="A74:C74"/>
    <mergeCell ref="A75:C75"/>
    <mergeCell ref="A76:C76"/>
    <mergeCell ref="A66:C66"/>
    <mergeCell ref="A70:C70"/>
    <mergeCell ref="A71:C71"/>
    <mergeCell ref="A72:C72"/>
    <mergeCell ref="A73:C73"/>
  </mergeCells>
  <printOptions horizontalCentered="1"/>
  <pageMargins left="0.70833333333333304" right="0.70833333333333304" top="0.74791666666666701" bottom="0.74791666666666701" header="0.511811023622047" footer="0.511811023622047"/>
  <pageSetup paperSize="9" scale="72" orientation="landscape" horizontalDpi="300" verticalDpi="30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7"/>
  <sheetViews>
    <sheetView zoomScaleNormal="100" workbookViewId="0"/>
  </sheetViews>
  <sheetFormatPr defaultColWidth="8.85546875" defaultRowHeight="15"/>
  <cols>
    <col min="1" max="1" width="3.140625" customWidth="1"/>
    <col min="2" max="2" width="121.7109375" customWidth="1"/>
  </cols>
  <sheetData>
    <row r="2" spans="2:2">
      <c r="B2" t="s">
        <v>214</v>
      </c>
    </row>
    <row r="3" spans="2:2">
      <c r="B3" t="s">
        <v>215</v>
      </c>
    </row>
    <row r="4" spans="2:2">
      <c r="B4" t="s">
        <v>216</v>
      </c>
    </row>
    <row r="5" spans="2:2">
      <c r="B5" t="s">
        <v>217</v>
      </c>
    </row>
    <row r="6" spans="2:2">
      <c r="B6" t="s">
        <v>218</v>
      </c>
    </row>
    <row r="7" spans="2:2">
      <c r="B7" t="s">
        <v>219</v>
      </c>
    </row>
  </sheetData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MJ9"/>
  <sheetViews>
    <sheetView zoomScaleNormal="100" workbookViewId="0"/>
  </sheetViews>
  <sheetFormatPr defaultColWidth="9.140625" defaultRowHeight="15"/>
  <cols>
    <col min="1" max="1" width="9.140625" style="81"/>
    <col min="2" max="2" width="35.5703125" style="81" customWidth="1"/>
    <col min="3" max="4" width="10.140625" style="82" customWidth="1"/>
    <col min="5" max="1024" width="9.140625" style="81"/>
  </cols>
  <sheetData>
    <row r="3" spans="2:4">
      <c r="B3" s="81" t="s">
        <v>220</v>
      </c>
      <c r="C3" s="82">
        <v>25000</v>
      </c>
      <c r="D3" s="82">
        <f>+C3/1.05</f>
        <v>23809.523809523809</v>
      </c>
    </row>
    <row r="4" spans="2:4">
      <c r="B4" s="81" t="s">
        <v>221</v>
      </c>
      <c r="C4" s="82">
        <v>70000</v>
      </c>
      <c r="D4" s="82">
        <f>+C4/1.13</f>
        <v>61946.902654867263</v>
      </c>
    </row>
    <row r="5" spans="2:4">
      <c r="B5" s="81" t="s">
        <v>222</v>
      </c>
      <c r="C5" s="82">
        <v>25000</v>
      </c>
      <c r="D5" s="82">
        <f>+C5/1.05</f>
        <v>23809.523809523809</v>
      </c>
    </row>
    <row r="6" spans="2:4">
      <c r="B6" s="81" t="s">
        <v>223</v>
      </c>
      <c r="C6" s="82">
        <v>129000</v>
      </c>
      <c r="D6" s="82">
        <f>+C6/1.25</f>
        <v>103200</v>
      </c>
    </row>
    <row r="7" spans="2:4">
      <c r="B7" s="81" t="s">
        <v>224</v>
      </c>
      <c r="C7" s="82">
        <v>50000</v>
      </c>
      <c r="D7" s="82">
        <f>+C7/1.25</f>
        <v>40000</v>
      </c>
    </row>
    <row r="8" spans="2:4">
      <c r="B8" s="81" t="s">
        <v>225</v>
      </c>
      <c r="C8" s="82">
        <v>170000</v>
      </c>
      <c r="D8" s="82">
        <f>+C8/1.13</f>
        <v>150442.47787610622</v>
      </c>
    </row>
    <row r="9" spans="2:4">
      <c r="B9" s="81" t="s">
        <v>226</v>
      </c>
      <c r="C9" s="82">
        <v>38000</v>
      </c>
      <c r="D9" s="82">
        <f>+C9/1.13</f>
        <v>33628.318584070803</v>
      </c>
    </row>
  </sheetData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defaultColWidth="11.7109375" defaultRowHeight="15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Roman,Normalni"&amp;12&amp;Kffffff&amp;A</oddHeader>
    <oddFooter>&amp;C&amp;"Times New Roman,Normalni"&amp;12&amp;KffffffStranica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defaultColWidth="11.7109375" defaultRowHeight="15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Roman,Normalni"&amp;12&amp;Kffffff&amp;A</oddHeader>
    <oddFooter>&amp;C&amp;"Times New Roman,Normalni"&amp;12&amp;KffffffStranica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ColWidth="11.7109375" defaultRowHeight="15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Roman,Normalni"&amp;12&amp;Kffffff&amp;A</oddHeader>
    <oddFooter>&amp;C&amp;"Times New Roman,Normalni"&amp;12&amp;KffffffStranica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Naslovna</vt:lpstr>
      <vt:lpstr>I. OPĆI DIO</vt:lpstr>
      <vt:lpstr>EKONOMSKA KLASIFIKACIJA</vt:lpstr>
      <vt:lpstr>POSEBNI DIO</vt:lpstr>
      <vt:lpstr>Sheet2</vt:lpstr>
      <vt:lpstr>Sheet1</vt:lpstr>
      <vt:lpstr>List25</vt:lpstr>
      <vt:lpstr>List26</vt:lpstr>
      <vt:lpstr>List11</vt:lpstr>
      <vt:lpstr>'I. OPĆI DIO'!Print_Area</vt:lpstr>
      <vt:lpstr>Naslovna!Print_Area</vt:lpstr>
      <vt:lpstr>'POSEBNI DIO'!Print_Area</vt:lpstr>
      <vt:lpstr>'POSEBNI 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dc:description/>
  <cp:lastModifiedBy>Katarina Curać</cp:lastModifiedBy>
  <cp:revision>44</cp:revision>
  <cp:lastPrinted>2023-07-11T09:49:44Z</cp:lastPrinted>
  <dcterms:created xsi:type="dcterms:W3CDTF">2021-08-11T09:31:15Z</dcterms:created>
  <dcterms:modified xsi:type="dcterms:W3CDTF">2024-03-12T07:22:41Z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