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curac_skole_hr/Documents/Desktop/Laura web/"/>
    </mc:Choice>
  </mc:AlternateContent>
  <xr:revisionPtr revIDLastSave="0" documentId="8_{818B6FD9-87EF-49D7-AD0C-59AA698FA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Prihodi'!$A$2:$F$31</definedName>
    <definedName name="_xlnm._FilterDatabase" localSheetId="2" hidden="1">'Opći dio - Rashodi'!$A$2:$F$45</definedName>
    <definedName name="_xlnm._FilterDatabase" localSheetId="4" hidden="1">'Plan rash. i izdat. po izvorima'!#REF!</definedName>
    <definedName name="_xlnm.Print_Area" localSheetId="3">'Plan prih. po izvorima'!$A$1:$H$43</definedName>
    <definedName name="_xlnm.Print_Area" localSheetId="0">'Sažetak općeg dijela'!$A$2:$H$26</definedName>
    <definedName name="_xlnm.Print_Titles" localSheetId="3">'Plan prih. po izvorima'!$1:$1</definedName>
    <definedName name="_xlnm.Print_Titles" localSheetId="4">'Plan rash. i izdat. po izvorima'!$1:$3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H22" i="9" l="1"/>
  <c r="G22" i="9"/>
  <c r="F22" i="9"/>
  <c r="H10" i="9"/>
  <c r="G10" i="9"/>
  <c r="F10" i="9"/>
  <c r="H7" i="9"/>
  <c r="G7" i="9"/>
  <c r="F7" i="9"/>
  <c r="F13" i="9" s="1"/>
  <c r="F24" i="9" s="1"/>
  <c r="H13" i="9" l="1"/>
  <c r="H24" i="9" s="1"/>
  <c r="G13" i="9"/>
  <c r="G24" i="9" s="1"/>
  <c r="E44" i="6"/>
  <c r="F44" i="6"/>
  <c r="D44" i="6"/>
  <c r="E42" i="6"/>
  <c r="F42" i="6"/>
  <c r="D42" i="6"/>
  <c r="D36" i="6"/>
  <c r="D21" i="6"/>
  <c r="D17" i="6"/>
  <c r="D38" i="6" l="1"/>
  <c r="D34" i="6" s="1"/>
  <c r="D41" i="6"/>
  <c r="F41" i="6"/>
  <c r="E41" i="6"/>
  <c r="F17" i="6"/>
  <c r="E17" i="6"/>
  <c r="A7" i="7"/>
  <c r="A8" i="7"/>
  <c r="A31" i="7"/>
  <c r="A30" i="7"/>
  <c r="A29" i="7"/>
  <c r="A28" i="7"/>
  <c r="A27" i="7"/>
  <c r="A26" i="7"/>
  <c r="A25" i="7"/>
  <c r="F23" i="7"/>
  <c r="E23" i="7"/>
  <c r="D23" i="7"/>
  <c r="A24" i="7"/>
  <c r="A23" i="7"/>
  <c r="A22" i="7"/>
  <c r="F20" i="7"/>
  <c r="E20" i="7"/>
  <c r="D20" i="7"/>
  <c r="A21" i="7"/>
  <c r="A20" i="7"/>
  <c r="A19" i="7"/>
  <c r="A18" i="7"/>
  <c r="A17" i="7"/>
  <c r="A16" i="7"/>
  <c r="A15" i="7"/>
  <c r="A14" i="7"/>
  <c r="F12" i="7"/>
  <c r="E12" i="7"/>
  <c r="D12" i="7"/>
  <c r="A13" i="7"/>
  <c r="A12" i="7"/>
  <c r="A11" i="7"/>
  <c r="A10" i="7"/>
  <c r="A9" i="7"/>
  <c r="A6" i="7"/>
  <c r="A5" i="7"/>
  <c r="A4" i="7"/>
  <c r="A3" i="7"/>
  <c r="F38" i="6"/>
  <c r="E38" i="6"/>
  <c r="F36" i="6"/>
  <c r="E36" i="6"/>
  <c r="D27" i="6"/>
  <c r="A3" i="6"/>
  <c r="D23" i="6" l="1"/>
  <c r="E34" i="6"/>
  <c r="F34" i="6"/>
  <c r="D19" i="6"/>
  <c r="E8" i="6"/>
  <c r="D14" i="6"/>
  <c r="F14" i="6"/>
  <c r="E4" i="6"/>
  <c r="D8" i="6"/>
  <c r="F8" i="6"/>
  <c r="D9" i="7"/>
  <c r="E25" i="7"/>
  <c r="E22" i="7" s="1"/>
  <c r="E14" i="7"/>
  <c r="D25" i="7"/>
  <c r="D22" i="7" s="1"/>
  <c r="F25" i="7"/>
  <c r="F22" i="7" s="1"/>
  <c r="F29" i="7"/>
  <c r="F28" i="7" s="1"/>
  <c r="D17" i="7"/>
  <c r="D29" i="7"/>
  <c r="D28" i="7" s="1"/>
  <c r="E29" i="7"/>
  <c r="E28" i="7" s="1"/>
  <c r="D14" i="7"/>
  <c r="F14" i="7"/>
  <c r="E14" i="6"/>
  <c r="D4" i="6"/>
  <c r="F4" i="6"/>
  <c r="E23" i="6" l="1"/>
  <c r="E21" i="6" s="1"/>
  <c r="E19" i="6" s="1"/>
  <c r="F23" i="6"/>
  <c r="F21" i="6" s="1"/>
  <c r="F19" i="6" s="1"/>
  <c r="F9" i="7"/>
  <c r="F3" i="7" s="1"/>
  <c r="E9" i="7"/>
  <c r="E3" i="7" l="1"/>
  <c r="D42" i="2"/>
  <c r="F42" i="2"/>
  <c r="D28" i="2"/>
  <c r="F28" i="2"/>
  <c r="D14" i="2"/>
  <c r="F14" i="2"/>
  <c r="B43" i="2" l="1"/>
  <c r="B29" i="2"/>
  <c r="B15" i="2"/>
</calcChain>
</file>

<file path=xl/sharedStrings.xml><?xml version="1.0" encoding="utf-8"?>
<sst xmlns="http://schemas.openxmlformats.org/spreadsheetml/2006/main" count="220" uniqueCount="166">
  <si>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</si>
  <si>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</si>
  <si>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</si>
  <si>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</si>
  <si>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</si>
  <si>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</si>
  <si>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</si>
  <si>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</si>
  <si>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</si>
  <si>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</si>
  <si>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</si>
  <si>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</si>
  <si>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</si>
  <si>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</si>
  <si>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</si>
  <si>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</si>
  <si>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</si>
  <si>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</si>
  <si>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</si>
  <si>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</si>
  <si>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</si>
  <si>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</si>
  <si>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</si>
  <si>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</si>
  <si>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</si>
  <si>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</si>
  <si>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</si>
  <si>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</si>
  <si>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</si>
  <si>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</si>
  <si>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</si>
  <si>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</si>
  <si>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</si>
  <si>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</si>
  <si>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</si>
  <si>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</si>
  <si>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</si>
  <si>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</si>
  <si>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</si>
  <si>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len</t>
  </si>
  <si>
    <t>Račun iz računskog plana</t>
  </si>
  <si>
    <t>Račun iz raču.plana</t>
  </si>
  <si>
    <t>Dodatna ulaganja na građevinskim objektima</t>
  </si>
  <si>
    <t>3</t>
  </si>
  <si>
    <t>Rashodi poslovanja</t>
  </si>
  <si>
    <t>31</t>
  </si>
  <si>
    <t>311</t>
  </si>
  <si>
    <t>32</t>
  </si>
  <si>
    <t>321</t>
  </si>
  <si>
    <t>322</t>
  </si>
  <si>
    <t>323</t>
  </si>
  <si>
    <t>324</t>
  </si>
  <si>
    <t>Naknade troškova osobama izvan radnog odnosa</t>
  </si>
  <si>
    <t>329</t>
  </si>
  <si>
    <t>34</t>
  </si>
  <si>
    <t>Financijski rashodi</t>
  </si>
  <si>
    <t>342</t>
  </si>
  <si>
    <t>Kamate za primljene kredite i zajmove</t>
  </si>
  <si>
    <t>343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</si>
  <si>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</si>
  <si>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</si>
  <si>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</si>
  <si>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</si>
  <si>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</si>
  <si>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</si>
  <si>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Kazne, penali i naknade štete</t>
  </si>
  <si>
    <t>4</t>
  </si>
  <si>
    <t>41</t>
  </si>
  <si>
    <t>Rashodi za nabavu neproizvedene dugotrajne imovine</t>
  </si>
  <si>
    <t>411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</si>
  <si>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</si>
  <si>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</si>
  <si>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</si>
  <si>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</si>
  <si>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</si>
  <si>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</si>
  <si>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</si>
  <si>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423</t>
  </si>
  <si>
    <t>Prijevozna sredstva</t>
  </si>
  <si>
    <t>424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</si>
  <si>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</si>
  <si>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</si>
  <si>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</si>
  <si>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</si>
  <si>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</si>
  <si>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</si>
  <si>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</si>
  <si>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44</t>
  </si>
  <si>
    <t>Rashodi za nabavu proizvedene kratkotrajne imovine</t>
  </si>
  <si>
    <t>441</t>
  </si>
  <si>
    <t>Rashodi za nabavu zaliha</t>
  </si>
  <si>
    <t>45</t>
  </si>
  <si>
    <t>Rashodi za dodatna ulaganja na nefinancijskoj imovini</t>
  </si>
  <si>
    <t>451</t>
  </si>
  <si>
    <t>Dodatna ulaganja na postrojenjima i opremi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</si>
  <si>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</si>
  <si>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</si>
  <si>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</si>
  <si>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</si>
  <si>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</si>
  <si>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</si>
  <si>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</si>
  <si>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</si>
  <si>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</si>
  <si>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</si>
  <si>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</si>
  <si>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</si>
  <si>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</si>
  <si>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</si>
  <si>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</si>
  <si>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</si>
  <si>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</si>
  <si>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</si>
  <si>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</si>
  <si>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</si>
  <si>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</si>
  <si>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</si>
  <si>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na temelju ugovornih obaveza</t>
  </si>
  <si>
    <t xml:space="preserve">Prihodi iz nadležnog proračuna za financiranje redovne djelatnosti proračunskih korisnika 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</si>
  <si>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</si>
  <si>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</si>
  <si>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</si>
  <si>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</si>
  <si>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</si>
  <si>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</si>
  <si>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</si>
  <si>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</si>
  <si>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</si>
  <si>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</si>
  <si>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</si>
  <si>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</si>
  <si>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zajmovi od drugih razina vlasti</t>
  </si>
  <si>
    <t>PRIHODI OD PRODAJE NEFINANCIJSKE IMOVINE</t>
  </si>
  <si>
    <t>Prihodi od prodaje nefinancijske imovine i nadoknade šteta s osnova osiguranja</t>
  </si>
  <si>
    <t>Prijenosi između proračunskih korisnika istog proračuna</t>
  </si>
  <si>
    <t>Pomoći temeljem prijenosa EU sredstava</t>
  </si>
  <si>
    <t>369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</si>
  <si>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</si>
  <si>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</si>
  <si>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</si>
  <si>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</si>
  <si>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</si>
  <si>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2022.</t>
  </si>
  <si>
    <t>PROJEKCIJA PLANA ZA 2022.</t>
  </si>
  <si>
    <t>Projekcija plana
za 2022.</t>
  </si>
  <si>
    <t>Projekcija plana 
za 2023.</t>
  </si>
  <si>
    <t>Prijedlog plana 
za 2021</t>
  </si>
  <si>
    <t>Projekcija 2023.</t>
  </si>
  <si>
    <t>2023.</t>
  </si>
  <si>
    <t>PROJEKCIJA PLANA ZA 2023.</t>
  </si>
  <si>
    <t>Program 1101</t>
  </si>
  <si>
    <t>Osnovna aktivnost izvršnog i predstavničkog tijela</t>
  </si>
  <si>
    <t>A 110101</t>
  </si>
  <si>
    <t xml:space="preserve">Plaće </t>
  </si>
  <si>
    <t>PRIJEDLOG PLANA ZA 2022+C34.</t>
  </si>
  <si>
    <t>Prijedlog plana 
za 2022.</t>
  </si>
  <si>
    <t>Projekcija plana
za 2023.</t>
  </si>
  <si>
    <t>Projekcija plana 
za 2024+H6.</t>
  </si>
  <si>
    <t>PRIJEDLOG FINANCIJSKOG PLANA (proračunski korisnik) ZA 2022. I                                                                                                                                                PROJEKCIJA PLANA ZA  2023. I 2024. GODINU</t>
  </si>
  <si>
    <t>Plan 2022.</t>
  </si>
  <si>
    <t>Projekcija 2024.</t>
  </si>
  <si>
    <t>Projekcija plana 
za 2024.</t>
  </si>
  <si>
    <t>2024.</t>
  </si>
  <si>
    <t>Ukupni prihodi i primici za 2022.</t>
  </si>
  <si>
    <t>Ukupni prihodi i primici za 2023.</t>
  </si>
  <si>
    <t>Ukupni prihodi i primici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</si>
</sst>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186">
    <xf numFmtId="0" fontId="0" fillId="0" borderId="0" xfId="0"/>
    <xf numFmtId="0" fontId="18" fillId="0" borderId="0" xfId="0" applyFont="1"/>
    <xf numFmtId="0" fontId="20" fillId="18" borderId="0" xfId="0" applyFont="1" applyFill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18" borderId="15" xfId="0" applyFont="1" applyFill="1" applyBorder="1" applyAlignment="1">
      <alignment horizontal="center" vertical="center" wrapText="1"/>
    </xf>
    <xf numFmtId="0" fontId="24" fillId="0" borderId="0" xfId="0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quotePrefix="1" applyFont="1" applyAlignment="1">
      <alignment horizontal="center" vertical="center"/>
    </xf>
    <xf numFmtId="3" fontId="25" fillId="0" borderId="0" xfId="0" applyNumberFormat="1" applyFont="1"/>
    <xf numFmtId="0" fontId="24" fillId="0" borderId="15" xfId="0" quotePrefix="1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3" fontId="22" fillId="0" borderId="0" xfId="0" quotePrefix="1" applyNumberFormat="1" applyFont="1" applyAlignment="1">
      <alignment horizontal="left"/>
    </xf>
    <xf numFmtId="3" fontId="24" fillId="0" borderId="0" xfId="0" quotePrefix="1" applyNumberFormat="1" applyFont="1" applyAlignment="1">
      <alignment horizontal="left"/>
    </xf>
    <xf numFmtId="3" fontId="22" fillId="0" borderId="0" xfId="0" applyNumberFormat="1" applyFont="1"/>
    <xf numFmtId="3" fontId="24" fillId="0" borderId="0" xfId="0" quotePrefix="1" applyNumberFormat="1" applyFont="1" applyAlignment="1">
      <alignment horizontal="left" wrapText="1"/>
    </xf>
    <xf numFmtId="3" fontId="24" fillId="0" borderId="0" xfId="0" applyNumberFormat="1" applyFont="1"/>
    <xf numFmtId="3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left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18" borderId="0" xfId="0" applyFont="1" applyFill="1" applyAlignment="1">
      <alignment horizontal="center"/>
    </xf>
    <xf numFmtId="0" fontId="30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0" fillId="18" borderId="0" xfId="0" applyFont="1" applyFill="1" applyAlignment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Border="1" applyAlignment="1">
      <alignment horizontal="right" vertical="top" wrapText="1"/>
    </xf>
    <xf numFmtId="1" fontId="19" fillId="0" borderId="35" xfId="0" applyNumberFormat="1" applyFont="1" applyBorder="1" applyAlignment="1">
      <alignment horizontal="left" wrapText="1"/>
    </xf>
    <xf numFmtId="0" fontId="22" fillId="0" borderId="0" xfId="0" applyFont="1" applyAlignment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7" fillId="20" borderId="38" xfId="42" applyNumberFormat="1" applyFont="1" applyFill="1" applyBorder="1" applyAlignment="1">
      <alignment vertical="center" wrapText="1"/>
    </xf>
    <xf numFmtId="0" fontId="33" fillId="0" borderId="0" xfId="42" applyFo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4" fontId="37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Font="1" applyFill="1" applyAlignment="1">
      <alignment horizontal="center"/>
    </xf>
    <xf numFmtId="0" fontId="24" fillId="21" borderId="0" xfId="0" applyFont="1" applyFill="1" applyAlignment="1">
      <alignment wrapText="1"/>
    </xf>
    <xf numFmtId="0" fontId="24" fillId="21" borderId="0" xfId="0" applyFont="1" applyFill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quotePrefix="1" applyFont="1" applyAlignment="1">
      <alignment horizontal="left" vertical="center"/>
    </xf>
    <xf numFmtId="0" fontId="25" fillId="0" borderId="0" xfId="0" quotePrefix="1" applyFont="1" applyAlignment="1">
      <alignment horizontal="left" vertical="center"/>
    </xf>
    <xf numFmtId="0" fontId="24" fillId="0" borderId="0" xfId="0" quotePrefix="1" applyFont="1" applyAlignment="1">
      <alignment horizontal="left" vertical="center" wrapText="1"/>
    </xf>
    <xf numFmtId="0" fontId="22" fillId="0" borderId="0" xfId="0" quotePrefix="1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9" fillId="0" borderId="0" xfId="42" applyFont="1" applyAlignment="1">
      <alignment horizontal="right" vertical="center"/>
    </xf>
    <xf numFmtId="0" fontId="39" fillId="0" borderId="0" xfId="42" applyFont="1" applyAlignment="1">
      <alignment horizontal="left" inden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24" fillId="22" borderId="0" xfId="0" applyFont="1" applyFill="1" applyAlignment="1">
      <alignment horizontal="left"/>
    </xf>
    <xf numFmtId="0" fontId="24" fillId="22" borderId="0" xfId="0" applyFont="1" applyFill="1" applyAlignment="1">
      <alignment wrapText="1"/>
    </xf>
    <xf numFmtId="0" fontId="24" fillId="22" borderId="0" xfId="0" applyFont="1" applyFill="1"/>
    <xf numFmtId="0" fontId="24" fillId="23" borderId="16" xfId="0" applyFont="1" applyFill="1" applyBorder="1" applyAlignment="1">
      <alignment horizontal="center" vertical="center" wrapText="1"/>
    </xf>
    <xf numFmtId="0" fontId="23" fillId="23" borderId="16" xfId="0" applyFont="1" applyFill="1" applyBorder="1" applyAlignment="1">
      <alignment horizontal="center" vertical="center" wrapText="1"/>
    </xf>
    <xf numFmtId="0" fontId="24" fillId="24" borderId="16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3" fillId="25" borderId="1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 wrapText="1"/>
    </xf>
    <xf numFmtId="0" fontId="27" fillId="0" borderId="0" xfId="0" applyFont="1"/>
    <xf numFmtId="0" fontId="41" fillId="0" borderId="0" xfId="0" applyFont="1" applyAlignment="1">
      <alignment horizontal="left" wrapText="1"/>
    </xf>
    <xf numFmtId="0" fontId="40" fillId="0" borderId="0" xfId="0" applyFont="1" applyAlignment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Font="1" applyBorder="1" applyAlignment="1">
      <alignment horizontal="left"/>
    </xf>
    <xf numFmtId="0" fontId="24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 wrapText="1"/>
    </xf>
    <xf numFmtId="3" fontId="26" fillId="0" borderId="16" xfId="0" applyNumberFormat="1" applyFont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Font="1" applyFill="1" applyBorder="1"/>
    <xf numFmtId="3" fontId="26" fillId="0" borderId="16" xfId="0" applyNumberFormat="1" applyFont="1" applyBorder="1" applyAlignment="1">
      <alignment horizontal="right" wrapText="1"/>
    </xf>
    <xf numFmtId="3" fontId="26" fillId="26" borderId="16" xfId="0" applyNumberFormat="1" applyFont="1" applyFill="1" applyBorder="1" applyAlignment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40" fillId="0" borderId="0" xfId="0" applyFont="1"/>
    <xf numFmtId="3" fontId="40" fillId="0" borderId="0" xfId="0" applyNumberFormat="1" applyFont="1"/>
    <xf numFmtId="0" fontId="43" fillId="0" borderId="0" xfId="0" applyFont="1"/>
    <xf numFmtId="0" fontId="41" fillId="0" borderId="0" xfId="0" quotePrefix="1" applyFont="1" applyAlignment="1">
      <alignment horizontal="left" wrapText="1"/>
    </xf>
    <xf numFmtId="0" fontId="45" fillId="0" borderId="0" xfId="0" applyFont="1"/>
    <xf numFmtId="0" fontId="22" fillId="0" borderId="0" xfId="0" applyFont="1" applyAlignment="1">
      <alignment horizontal="right"/>
    </xf>
    <xf numFmtId="3" fontId="18" fillId="0" borderId="41" xfId="0" applyNumberFormat="1" applyFont="1" applyBorder="1" applyAlignment="1">
      <alignment horizontal="center" vertical="center" wrapText="1"/>
    </xf>
    <xf numFmtId="3" fontId="18" fillId="0" borderId="42" xfId="0" applyNumberFormat="1" applyFont="1" applyBorder="1"/>
    <xf numFmtId="3" fontId="18" fillId="0" borderId="43" xfId="0" applyNumberFormat="1" applyFont="1" applyBorder="1"/>
    <xf numFmtId="0" fontId="22" fillId="0" borderId="44" xfId="0" applyFont="1" applyBorder="1"/>
    <xf numFmtId="0" fontId="18" fillId="0" borderId="44" xfId="0" applyFont="1" applyBorder="1"/>
    <xf numFmtId="0" fontId="46" fillId="20" borderId="38" xfId="42" applyFont="1" applyFill="1" applyBorder="1" applyAlignment="1">
      <alignment horizontal="left" wrapText="1"/>
    </xf>
    <xf numFmtId="0" fontId="46" fillId="20" borderId="38" xfId="42" applyFont="1" applyFill="1" applyBorder="1" applyAlignment="1">
      <alignment horizontal="left" wrapText="1" indent="5"/>
    </xf>
    <xf numFmtId="0" fontId="46" fillId="20" borderId="38" xfId="42" applyFont="1" applyFill="1" applyBorder="1" applyAlignment="1">
      <alignment wrapText="1"/>
    </xf>
    <xf numFmtId="0" fontId="26" fillId="26" borderId="34" xfId="0" applyFont="1" applyFill="1" applyBorder="1" applyAlignment="1">
      <alignment horizontal="left" wrapText="1"/>
    </xf>
    <xf numFmtId="0" fontId="26" fillId="26" borderId="15" xfId="0" applyFont="1" applyFill="1" applyBorder="1" applyAlignment="1">
      <alignment horizontal="left" wrapText="1"/>
    </xf>
    <xf numFmtId="0" fontId="26" fillId="26" borderId="40" xfId="0" applyFont="1" applyFill="1" applyBorder="1" applyAlignment="1">
      <alignment horizontal="left" wrapText="1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8" fillId="26" borderId="34" xfId="0" applyFont="1" applyFill="1" applyBorder="1" applyAlignment="1">
      <alignment horizontal="left" wrapText="1"/>
    </xf>
    <xf numFmtId="0" fontId="29" fillId="26" borderId="15" xfId="0" applyFont="1" applyFill="1" applyBorder="1" applyAlignment="1">
      <alignment wrapText="1"/>
    </xf>
    <xf numFmtId="0" fontId="18" fillId="26" borderId="15" xfId="0" applyFont="1" applyFill="1" applyBorder="1"/>
    <xf numFmtId="0" fontId="28" fillId="0" borderId="34" xfId="0" applyFont="1" applyBorder="1" applyAlignment="1">
      <alignment horizontal="left" wrapText="1"/>
    </xf>
    <xf numFmtId="0" fontId="29" fillId="0" borderId="15" xfId="0" applyFont="1" applyBorder="1" applyAlignment="1">
      <alignment wrapText="1"/>
    </xf>
    <xf numFmtId="0" fontId="18" fillId="0" borderId="15" xfId="0" applyFont="1" applyBorder="1"/>
    <xf numFmtId="0" fontId="28" fillId="0" borderId="34" xfId="0" quotePrefix="1" applyFont="1" applyBorder="1" applyAlignment="1">
      <alignment horizontal="left"/>
    </xf>
    <xf numFmtId="0" fontId="28" fillId="0" borderId="34" xfId="0" quotePrefix="1" applyFont="1" applyBorder="1" applyAlignment="1">
      <alignment horizontal="left" wrapText="1"/>
    </xf>
    <xf numFmtId="0" fontId="18" fillId="0" borderId="15" xfId="0" applyFont="1" applyBorder="1" applyAlignment="1">
      <alignment wrapText="1"/>
    </xf>
    <xf numFmtId="0" fontId="28" fillId="26" borderId="34" xfId="0" quotePrefix="1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 wrapText="1"/>
    </xf>
    <xf numFmtId="0" fontId="22" fillId="0" borderId="0" xfId="0" applyFont="1"/>
    <xf numFmtId="0" fontId="26" fillId="21" borderId="34" xfId="0" applyFont="1" applyFill="1" applyBorder="1" applyAlignment="1">
      <alignment horizontal="left" wrapText="1"/>
    </xf>
    <xf numFmtId="0" fontId="26" fillId="21" borderId="15" xfId="0" applyFont="1" applyFill="1" applyBorder="1" applyAlignment="1">
      <alignment horizontal="left" wrapText="1"/>
    </xf>
    <xf numFmtId="0" fontId="26" fillId="21" borderId="40" xfId="0" applyFont="1" applyFill="1" applyBorder="1" applyAlignment="1">
      <alignment horizontal="left" wrapText="1"/>
    </xf>
    <xf numFmtId="0" fontId="44" fillId="0" borderId="0" xfId="0" applyFont="1" applyAlignment="1">
      <alignment wrapText="1"/>
    </xf>
    <xf numFmtId="0" fontId="0" fillId="0" borderId="0" xfId="0" applyAlignment="1">
      <alignment wrapText="1"/>
    </xf>
    <xf numFmtId="0" fontId="41" fillId="0" borderId="0" xfId="0" quotePrefix="1" applyFont="1" applyAlignment="1">
      <alignment horizontal="center" vertical="center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Font="1" applyBorder="1" applyAlignment="1">
      <alignment horizontal="left" wrapText="1"/>
    </xf>
    <xf numFmtId="0" fontId="22" fillId="0" borderId="36" xfId="0" applyFont="1" applyBorder="1" applyAlignment="1">
      <alignment wrapText="1"/>
    </xf>
    <xf numFmtId="0" fontId="26" fillId="0" borderId="0" xfId="0" applyFont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00000000-0005-0000-0000-000024000000}"/>
    <cellStyle name="Normalno 2" xfId="42" xr:uid="{00000000-0005-0000-0000-000026000000}"/>
    <cellStyle name="Note" xfId="37" xr:uid="{00000000-0005-0000-0000-000027000000}"/>
    <cellStyle name="Obično_List4" xfId="44" xr:uid="{00000000-0005-0000-0000-000028000000}"/>
    <cellStyle name="Output" xfId="38" xr:uid="{00000000-0005-0000-0000-000029000000}"/>
    <cellStyle name="Title" xfId="39" xr:uid="{00000000-0005-0000-0000-00002A000000}"/>
    <cellStyle name="Total" xfId="40" xr:uid="{00000000-0005-0000-0000-00002B000000}"/>
    <cellStyle name="Warning Text" xfId="4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16</xdr:row>
      <xdr:rowOff>22860</xdr:rowOff>
    </xdr:from>
    <xdr:to>
      <xdr:col>1</xdr:col>
      <xdr:colOff>0</xdr:colOff>
      <xdr:row>18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16</xdr:row>
      <xdr:rowOff>22860</xdr:rowOff>
    </xdr:from>
    <xdr:to>
      <xdr:col>0</xdr:col>
      <xdr:colOff>1089660</xdr:colOff>
      <xdr:row>18</xdr:row>
      <xdr:rowOff>0</xdr:rowOff>
    </xdr:to>
    <xdr:sp macro="" textlink="">
      <xdr:nvSpPr>
        <xdr:cNvPr id="2077" name="Line 2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30</xdr:row>
      <xdr:rowOff>22860</xdr:rowOff>
    </xdr:from>
    <xdr:to>
      <xdr:col>1</xdr:col>
      <xdr:colOff>0</xdr:colOff>
      <xdr:row>32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30</xdr:row>
      <xdr:rowOff>22860</xdr:rowOff>
    </xdr:from>
    <xdr:to>
      <xdr:col>0</xdr:col>
      <xdr:colOff>1089660</xdr:colOff>
      <xdr:row>32</xdr:row>
      <xdr:rowOff>0</xdr:rowOff>
    </xdr:to>
    <xdr:sp macro="" textlink="">
      <xdr:nvSpPr>
        <xdr:cNvPr id="2079" name="Line 2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view="pageBreakPreview" topLeftCell="A4" zoomScaleNormal="100" zoomScaleSheetLayoutView="100" workbookViewId="0">
      <selection activeCell="J17" sqref="J17"/>
    </sheetView>
  </sheetViews>
  <sheetFormatPr defaultColWidth="11.42578125" defaultRowHeight="12.75" x14ac:dyDescent="0.2"/>
  <cols>
    <col min="1" max="2" width="4.28515625" style="10" customWidth="1"/>
    <col min="3" max="3" width="5.5703125" style="10" customWidth="1"/>
    <col min="4" max="4" width="5.28515625" style="53" customWidth="1"/>
    <col min="5" max="5" width="44.7109375" style="10" customWidth="1"/>
    <col min="6" max="6" width="15.85546875" style="10" bestFit="1" customWidth="1"/>
    <col min="7" max="7" width="17.28515625" style="10" customWidth="1"/>
    <col min="8" max="8" width="16.7109375" style="10" customWidth="1"/>
    <col min="9" max="9" width="11.42578125" style="10"/>
    <col min="10" max="10" width="16.28515625" style="10" bestFit="1" customWidth="1"/>
    <col min="11" max="11" width="21.7109375" style="10" bestFit="1" customWidth="1"/>
    <col min="12" max="256" width="11.42578125" style="10"/>
    <col min="257" max="258" width="4.28515625" style="10" customWidth="1"/>
    <col min="259" max="259" width="5.5703125" style="10" customWidth="1"/>
    <col min="260" max="260" width="5.28515625" style="10" customWidth="1"/>
    <col min="261" max="261" width="44.7109375" style="10" customWidth="1"/>
    <col min="262" max="262" width="15.85546875" style="10" bestFit="1" customWidth="1"/>
    <col min="263" max="263" width="17.28515625" style="10" customWidth="1"/>
    <col min="264" max="264" width="16.7109375" style="10" customWidth="1"/>
    <col min="265" max="265" width="11.42578125" style="10"/>
    <col min="266" max="266" width="16.28515625" style="10" bestFit="1" customWidth="1"/>
    <col min="267" max="267" width="21.7109375" style="10" bestFit="1" customWidth="1"/>
    <col min="268" max="512" width="11.42578125" style="10"/>
    <col min="513" max="514" width="4.28515625" style="10" customWidth="1"/>
    <col min="515" max="515" width="5.5703125" style="10" customWidth="1"/>
    <col min="516" max="516" width="5.28515625" style="10" customWidth="1"/>
    <col min="517" max="517" width="44.7109375" style="10" customWidth="1"/>
    <col min="518" max="518" width="15.85546875" style="10" bestFit="1" customWidth="1"/>
    <col min="519" max="519" width="17.28515625" style="10" customWidth="1"/>
    <col min="520" max="520" width="16.7109375" style="10" customWidth="1"/>
    <col min="521" max="521" width="11.42578125" style="10"/>
    <col min="522" max="522" width="16.28515625" style="10" bestFit="1" customWidth="1"/>
    <col min="523" max="523" width="21.7109375" style="10" bestFit="1" customWidth="1"/>
    <col min="524" max="768" width="11.42578125" style="10"/>
    <col min="769" max="770" width="4.28515625" style="10" customWidth="1"/>
    <col min="771" max="771" width="5.5703125" style="10" customWidth="1"/>
    <col min="772" max="772" width="5.28515625" style="10" customWidth="1"/>
    <col min="773" max="773" width="44.7109375" style="10" customWidth="1"/>
    <col min="774" max="774" width="15.85546875" style="10" bestFit="1" customWidth="1"/>
    <col min="775" max="775" width="17.28515625" style="10" customWidth="1"/>
    <col min="776" max="776" width="16.7109375" style="10" customWidth="1"/>
    <col min="777" max="777" width="11.42578125" style="10"/>
    <col min="778" max="778" width="16.28515625" style="10" bestFit="1" customWidth="1"/>
    <col min="779" max="779" width="21.7109375" style="10" bestFit="1" customWidth="1"/>
    <col min="780" max="1024" width="11.42578125" style="10"/>
    <col min="1025" max="1026" width="4.28515625" style="10" customWidth="1"/>
    <col min="1027" max="1027" width="5.5703125" style="10" customWidth="1"/>
    <col min="1028" max="1028" width="5.28515625" style="10" customWidth="1"/>
    <col min="1029" max="1029" width="44.7109375" style="10" customWidth="1"/>
    <col min="1030" max="1030" width="15.85546875" style="10" bestFit="1" customWidth="1"/>
    <col min="1031" max="1031" width="17.28515625" style="10" customWidth="1"/>
    <col min="1032" max="1032" width="16.7109375" style="10" customWidth="1"/>
    <col min="1033" max="1033" width="11.42578125" style="10"/>
    <col min="1034" max="1034" width="16.28515625" style="10" bestFit="1" customWidth="1"/>
    <col min="1035" max="1035" width="21.7109375" style="10" bestFit="1" customWidth="1"/>
    <col min="1036" max="1280" width="11.42578125" style="10"/>
    <col min="1281" max="1282" width="4.28515625" style="10" customWidth="1"/>
    <col min="1283" max="1283" width="5.5703125" style="10" customWidth="1"/>
    <col min="1284" max="1284" width="5.28515625" style="10" customWidth="1"/>
    <col min="1285" max="1285" width="44.7109375" style="10" customWidth="1"/>
    <col min="1286" max="1286" width="15.85546875" style="10" bestFit="1" customWidth="1"/>
    <col min="1287" max="1287" width="17.28515625" style="10" customWidth="1"/>
    <col min="1288" max="1288" width="16.7109375" style="10" customWidth="1"/>
    <col min="1289" max="1289" width="11.42578125" style="10"/>
    <col min="1290" max="1290" width="16.28515625" style="10" bestFit="1" customWidth="1"/>
    <col min="1291" max="1291" width="21.7109375" style="10" bestFit="1" customWidth="1"/>
    <col min="1292" max="1536" width="11.42578125" style="10"/>
    <col min="1537" max="1538" width="4.28515625" style="10" customWidth="1"/>
    <col min="1539" max="1539" width="5.5703125" style="10" customWidth="1"/>
    <col min="1540" max="1540" width="5.28515625" style="10" customWidth="1"/>
    <col min="1541" max="1541" width="44.7109375" style="10" customWidth="1"/>
    <col min="1542" max="1542" width="15.85546875" style="10" bestFit="1" customWidth="1"/>
    <col min="1543" max="1543" width="17.28515625" style="10" customWidth="1"/>
    <col min="1544" max="1544" width="16.7109375" style="10" customWidth="1"/>
    <col min="1545" max="1545" width="11.42578125" style="10"/>
    <col min="1546" max="1546" width="16.28515625" style="10" bestFit="1" customWidth="1"/>
    <col min="1547" max="1547" width="21.7109375" style="10" bestFit="1" customWidth="1"/>
    <col min="1548" max="1792" width="11.42578125" style="10"/>
    <col min="1793" max="1794" width="4.28515625" style="10" customWidth="1"/>
    <col min="1795" max="1795" width="5.5703125" style="10" customWidth="1"/>
    <col min="1796" max="1796" width="5.28515625" style="10" customWidth="1"/>
    <col min="1797" max="1797" width="44.7109375" style="10" customWidth="1"/>
    <col min="1798" max="1798" width="15.85546875" style="10" bestFit="1" customWidth="1"/>
    <col min="1799" max="1799" width="17.28515625" style="10" customWidth="1"/>
    <col min="1800" max="1800" width="16.7109375" style="10" customWidth="1"/>
    <col min="1801" max="1801" width="11.42578125" style="10"/>
    <col min="1802" max="1802" width="16.28515625" style="10" bestFit="1" customWidth="1"/>
    <col min="1803" max="1803" width="21.7109375" style="10" bestFit="1" customWidth="1"/>
    <col min="1804" max="2048" width="11.42578125" style="10"/>
    <col min="2049" max="2050" width="4.28515625" style="10" customWidth="1"/>
    <col min="2051" max="2051" width="5.5703125" style="10" customWidth="1"/>
    <col min="2052" max="2052" width="5.28515625" style="10" customWidth="1"/>
    <col min="2053" max="2053" width="44.7109375" style="10" customWidth="1"/>
    <col min="2054" max="2054" width="15.85546875" style="10" bestFit="1" customWidth="1"/>
    <col min="2055" max="2055" width="17.28515625" style="10" customWidth="1"/>
    <col min="2056" max="2056" width="16.7109375" style="10" customWidth="1"/>
    <col min="2057" max="2057" width="11.42578125" style="10"/>
    <col min="2058" max="2058" width="16.28515625" style="10" bestFit="1" customWidth="1"/>
    <col min="2059" max="2059" width="21.7109375" style="10" bestFit="1" customWidth="1"/>
    <col min="2060" max="2304" width="11.42578125" style="10"/>
    <col min="2305" max="2306" width="4.28515625" style="10" customWidth="1"/>
    <col min="2307" max="2307" width="5.5703125" style="10" customWidth="1"/>
    <col min="2308" max="2308" width="5.28515625" style="10" customWidth="1"/>
    <col min="2309" max="2309" width="44.7109375" style="10" customWidth="1"/>
    <col min="2310" max="2310" width="15.85546875" style="10" bestFit="1" customWidth="1"/>
    <col min="2311" max="2311" width="17.28515625" style="10" customWidth="1"/>
    <col min="2312" max="2312" width="16.7109375" style="10" customWidth="1"/>
    <col min="2313" max="2313" width="11.42578125" style="10"/>
    <col min="2314" max="2314" width="16.28515625" style="10" bestFit="1" customWidth="1"/>
    <col min="2315" max="2315" width="21.7109375" style="10" bestFit="1" customWidth="1"/>
    <col min="2316" max="2560" width="11.42578125" style="10"/>
    <col min="2561" max="2562" width="4.28515625" style="10" customWidth="1"/>
    <col min="2563" max="2563" width="5.5703125" style="10" customWidth="1"/>
    <col min="2564" max="2564" width="5.28515625" style="10" customWidth="1"/>
    <col min="2565" max="2565" width="44.7109375" style="10" customWidth="1"/>
    <col min="2566" max="2566" width="15.85546875" style="10" bestFit="1" customWidth="1"/>
    <col min="2567" max="2567" width="17.28515625" style="10" customWidth="1"/>
    <col min="2568" max="2568" width="16.7109375" style="10" customWidth="1"/>
    <col min="2569" max="2569" width="11.42578125" style="10"/>
    <col min="2570" max="2570" width="16.28515625" style="10" bestFit="1" customWidth="1"/>
    <col min="2571" max="2571" width="21.7109375" style="10" bestFit="1" customWidth="1"/>
    <col min="2572" max="2816" width="11.42578125" style="10"/>
    <col min="2817" max="2818" width="4.28515625" style="10" customWidth="1"/>
    <col min="2819" max="2819" width="5.5703125" style="10" customWidth="1"/>
    <col min="2820" max="2820" width="5.28515625" style="10" customWidth="1"/>
    <col min="2821" max="2821" width="44.7109375" style="10" customWidth="1"/>
    <col min="2822" max="2822" width="15.85546875" style="10" bestFit="1" customWidth="1"/>
    <col min="2823" max="2823" width="17.28515625" style="10" customWidth="1"/>
    <col min="2824" max="2824" width="16.7109375" style="10" customWidth="1"/>
    <col min="2825" max="2825" width="11.42578125" style="10"/>
    <col min="2826" max="2826" width="16.28515625" style="10" bestFit="1" customWidth="1"/>
    <col min="2827" max="2827" width="21.7109375" style="10" bestFit="1" customWidth="1"/>
    <col min="2828" max="3072" width="11.42578125" style="10"/>
    <col min="3073" max="3074" width="4.28515625" style="10" customWidth="1"/>
    <col min="3075" max="3075" width="5.5703125" style="10" customWidth="1"/>
    <col min="3076" max="3076" width="5.28515625" style="10" customWidth="1"/>
    <col min="3077" max="3077" width="44.7109375" style="10" customWidth="1"/>
    <col min="3078" max="3078" width="15.85546875" style="10" bestFit="1" customWidth="1"/>
    <col min="3079" max="3079" width="17.28515625" style="10" customWidth="1"/>
    <col min="3080" max="3080" width="16.7109375" style="10" customWidth="1"/>
    <col min="3081" max="3081" width="11.42578125" style="10"/>
    <col min="3082" max="3082" width="16.28515625" style="10" bestFit="1" customWidth="1"/>
    <col min="3083" max="3083" width="21.7109375" style="10" bestFit="1" customWidth="1"/>
    <col min="3084" max="3328" width="11.42578125" style="10"/>
    <col min="3329" max="3330" width="4.28515625" style="10" customWidth="1"/>
    <col min="3331" max="3331" width="5.5703125" style="10" customWidth="1"/>
    <col min="3332" max="3332" width="5.28515625" style="10" customWidth="1"/>
    <col min="3333" max="3333" width="44.7109375" style="10" customWidth="1"/>
    <col min="3334" max="3334" width="15.85546875" style="10" bestFit="1" customWidth="1"/>
    <col min="3335" max="3335" width="17.28515625" style="10" customWidth="1"/>
    <col min="3336" max="3336" width="16.7109375" style="10" customWidth="1"/>
    <col min="3337" max="3337" width="11.42578125" style="10"/>
    <col min="3338" max="3338" width="16.28515625" style="10" bestFit="1" customWidth="1"/>
    <col min="3339" max="3339" width="21.7109375" style="10" bestFit="1" customWidth="1"/>
    <col min="3340" max="3584" width="11.42578125" style="10"/>
    <col min="3585" max="3586" width="4.28515625" style="10" customWidth="1"/>
    <col min="3587" max="3587" width="5.5703125" style="10" customWidth="1"/>
    <col min="3588" max="3588" width="5.28515625" style="10" customWidth="1"/>
    <col min="3589" max="3589" width="44.7109375" style="10" customWidth="1"/>
    <col min="3590" max="3590" width="15.85546875" style="10" bestFit="1" customWidth="1"/>
    <col min="3591" max="3591" width="17.28515625" style="10" customWidth="1"/>
    <col min="3592" max="3592" width="16.7109375" style="10" customWidth="1"/>
    <col min="3593" max="3593" width="11.42578125" style="10"/>
    <col min="3594" max="3594" width="16.28515625" style="10" bestFit="1" customWidth="1"/>
    <col min="3595" max="3595" width="21.7109375" style="10" bestFit="1" customWidth="1"/>
    <col min="3596" max="3840" width="11.42578125" style="10"/>
    <col min="3841" max="3842" width="4.28515625" style="10" customWidth="1"/>
    <col min="3843" max="3843" width="5.5703125" style="10" customWidth="1"/>
    <col min="3844" max="3844" width="5.28515625" style="10" customWidth="1"/>
    <col min="3845" max="3845" width="44.7109375" style="10" customWidth="1"/>
    <col min="3846" max="3846" width="15.85546875" style="10" bestFit="1" customWidth="1"/>
    <col min="3847" max="3847" width="17.28515625" style="10" customWidth="1"/>
    <col min="3848" max="3848" width="16.7109375" style="10" customWidth="1"/>
    <col min="3849" max="3849" width="11.42578125" style="10"/>
    <col min="3850" max="3850" width="16.28515625" style="10" bestFit="1" customWidth="1"/>
    <col min="3851" max="3851" width="21.7109375" style="10" bestFit="1" customWidth="1"/>
    <col min="3852" max="4096" width="11.42578125" style="10"/>
    <col min="4097" max="4098" width="4.28515625" style="10" customWidth="1"/>
    <col min="4099" max="4099" width="5.5703125" style="10" customWidth="1"/>
    <col min="4100" max="4100" width="5.28515625" style="10" customWidth="1"/>
    <col min="4101" max="4101" width="44.7109375" style="10" customWidth="1"/>
    <col min="4102" max="4102" width="15.85546875" style="10" bestFit="1" customWidth="1"/>
    <col min="4103" max="4103" width="17.28515625" style="10" customWidth="1"/>
    <col min="4104" max="4104" width="16.7109375" style="10" customWidth="1"/>
    <col min="4105" max="4105" width="11.42578125" style="10"/>
    <col min="4106" max="4106" width="16.28515625" style="10" bestFit="1" customWidth="1"/>
    <col min="4107" max="4107" width="21.7109375" style="10" bestFit="1" customWidth="1"/>
    <col min="4108" max="4352" width="11.42578125" style="10"/>
    <col min="4353" max="4354" width="4.28515625" style="10" customWidth="1"/>
    <col min="4355" max="4355" width="5.5703125" style="10" customWidth="1"/>
    <col min="4356" max="4356" width="5.28515625" style="10" customWidth="1"/>
    <col min="4357" max="4357" width="44.7109375" style="10" customWidth="1"/>
    <col min="4358" max="4358" width="15.85546875" style="10" bestFit="1" customWidth="1"/>
    <col min="4359" max="4359" width="17.28515625" style="10" customWidth="1"/>
    <col min="4360" max="4360" width="16.7109375" style="10" customWidth="1"/>
    <col min="4361" max="4361" width="11.42578125" style="10"/>
    <col min="4362" max="4362" width="16.28515625" style="10" bestFit="1" customWidth="1"/>
    <col min="4363" max="4363" width="21.7109375" style="10" bestFit="1" customWidth="1"/>
    <col min="4364" max="4608" width="11.42578125" style="10"/>
    <col min="4609" max="4610" width="4.28515625" style="10" customWidth="1"/>
    <col min="4611" max="4611" width="5.5703125" style="10" customWidth="1"/>
    <col min="4612" max="4612" width="5.28515625" style="10" customWidth="1"/>
    <col min="4613" max="4613" width="44.7109375" style="10" customWidth="1"/>
    <col min="4614" max="4614" width="15.85546875" style="10" bestFit="1" customWidth="1"/>
    <col min="4615" max="4615" width="17.28515625" style="10" customWidth="1"/>
    <col min="4616" max="4616" width="16.7109375" style="10" customWidth="1"/>
    <col min="4617" max="4617" width="11.42578125" style="10"/>
    <col min="4618" max="4618" width="16.28515625" style="10" bestFit="1" customWidth="1"/>
    <col min="4619" max="4619" width="21.7109375" style="10" bestFit="1" customWidth="1"/>
    <col min="4620" max="4864" width="11.42578125" style="10"/>
    <col min="4865" max="4866" width="4.28515625" style="10" customWidth="1"/>
    <col min="4867" max="4867" width="5.5703125" style="10" customWidth="1"/>
    <col min="4868" max="4868" width="5.28515625" style="10" customWidth="1"/>
    <col min="4869" max="4869" width="44.7109375" style="10" customWidth="1"/>
    <col min="4870" max="4870" width="15.85546875" style="10" bestFit="1" customWidth="1"/>
    <col min="4871" max="4871" width="17.28515625" style="10" customWidth="1"/>
    <col min="4872" max="4872" width="16.7109375" style="10" customWidth="1"/>
    <col min="4873" max="4873" width="11.42578125" style="10"/>
    <col min="4874" max="4874" width="16.28515625" style="10" bestFit="1" customWidth="1"/>
    <col min="4875" max="4875" width="21.7109375" style="10" bestFit="1" customWidth="1"/>
    <col min="4876" max="5120" width="11.42578125" style="10"/>
    <col min="5121" max="5122" width="4.28515625" style="10" customWidth="1"/>
    <col min="5123" max="5123" width="5.5703125" style="10" customWidth="1"/>
    <col min="5124" max="5124" width="5.28515625" style="10" customWidth="1"/>
    <col min="5125" max="5125" width="44.7109375" style="10" customWidth="1"/>
    <col min="5126" max="5126" width="15.85546875" style="10" bestFit="1" customWidth="1"/>
    <col min="5127" max="5127" width="17.28515625" style="10" customWidth="1"/>
    <col min="5128" max="5128" width="16.7109375" style="10" customWidth="1"/>
    <col min="5129" max="5129" width="11.42578125" style="10"/>
    <col min="5130" max="5130" width="16.28515625" style="10" bestFit="1" customWidth="1"/>
    <col min="5131" max="5131" width="21.7109375" style="10" bestFit="1" customWidth="1"/>
    <col min="5132" max="5376" width="11.42578125" style="10"/>
    <col min="5377" max="5378" width="4.28515625" style="10" customWidth="1"/>
    <col min="5379" max="5379" width="5.5703125" style="10" customWidth="1"/>
    <col min="5380" max="5380" width="5.28515625" style="10" customWidth="1"/>
    <col min="5381" max="5381" width="44.7109375" style="10" customWidth="1"/>
    <col min="5382" max="5382" width="15.85546875" style="10" bestFit="1" customWidth="1"/>
    <col min="5383" max="5383" width="17.28515625" style="10" customWidth="1"/>
    <col min="5384" max="5384" width="16.7109375" style="10" customWidth="1"/>
    <col min="5385" max="5385" width="11.42578125" style="10"/>
    <col min="5386" max="5386" width="16.28515625" style="10" bestFit="1" customWidth="1"/>
    <col min="5387" max="5387" width="21.7109375" style="10" bestFit="1" customWidth="1"/>
    <col min="5388" max="5632" width="11.42578125" style="10"/>
    <col min="5633" max="5634" width="4.28515625" style="10" customWidth="1"/>
    <col min="5635" max="5635" width="5.5703125" style="10" customWidth="1"/>
    <col min="5636" max="5636" width="5.28515625" style="10" customWidth="1"/>
    <col min="5637" max="5637" width="44.7109375" style="10" customWidth="1"/>
    <col min="5638" max="5638" width="15.85546875" style="10" bestFit="1" customWidth="1"/>
    <col min="5639" max="5639" width="17.28515625" style="10" customWidth="1"/>
    <col min="5640" max="5640" width="16.7109375" style="10" customWidth="1"/>
    <col min="5641" max="5641" width="11.42578125" style="10"/>
    <col min="5642" max="5642" width="16.28515625" style="10" bestFit="1" customWidth="1"/>
    <col min="5643" max="5643" width="21.7109375" style="10" bestFit="1" customWidth="1"/>
    <col min="5644" max="5888" width="11.42578125" style="10"/>
    <col min="5889" max="5890" width="4.28515625" style="10" customWidth="1"/>
    <col min="5891" max="5891" width="5.5703125" style="10" customWidth="1"/>
    <col min="5892" max="5892" width="5.28515625" style="10" customWidth="1"/>
    <col min="5893" max="5893" width="44.7109375" style="10" customWidth="1"/>
    <col min="5894" max="5894" width="15.85546875" style="10" bestFit="1" customWidth="1"/>
    <col min="5895" max="5895" width="17.28515625" style="10" customWidth="1"/>
    <col min="5896" max="5896" width="16.7109375" style="10" customWidth="1"/>
    <col min="5897" max="5897" width="11.42578125" style="10"/>
    <col min="5898" max="5898" width="16.28515625" style="10" bestFit="1" customWidth="1"/>
    <col min="5899" max="5899" width="21.7109375" style="10" bestFit="1" customWidth="1"/>
    <col min="5900" max="6144" width="11.42578125" style="10"/>
    <col min="6145" max="6146" width="4.28515625" style="10" customWidth="1"/>
    <col min="6147" max="6147" width="5.5703125" style="10" customWidth="1"/>
    <col min="6148" max="6148" width="5.28515625" style="10" customWidth="1"/>
    <col min="6149" max="6149" width="44.7109375" style="10" customWidth="1"/>
    <col min="6150" max="6150" width="15.85546875" style="10" bestFit="1" customWidth="1"/>
    <col min="6151" max="6151" width="17.28515625" style="10" customWidth="1"/>
    <col min="6152" max="6152" width="16.7109375" style="10" customWidth="1"/>
    <col min="6153" max="6153" width="11.42578125" style="10"/>
    <col min="6154" max="6154" width="16.28515625" style="10" bestFit="1" customWidth="1"/>
    <col min="6155" max="6155" width="21.7109375" style="10" bestFit="1" customWidth="1"/>
    <col min="6156" max="6400" width="11.42578125" style="10"/>
    <col min="6401" max="6402" width="4.28515625" style="10" customWidth="1"/>
    <col min="6403" max="6403" width="5.5703125" style="10" customWidth="1"/>
    <col min="6404" max="6404" width="5.28515625" style="10" customWidth="1"/>
    <col min="6405" max="6405" width="44.7109375" style="10" customWidth="1"/>
    <col min="6406" max="6406" width="15.85546875" style="10" bestFit="1" customWidth="1"/>
    <col min="6407" max="6407" width="17.28515625" style="10" customWidth="1"/>
    <col min="6408" max="6408" width="16.7109375" style="10" customWidth="1"/>
    <col min="6409" max="6409" width="11.42578125" style="10"/>
    <col min="6410" max="6410" width="16.28515625" style="10" bestFit="1" customWidth="1"/>
    <col min="6411" max="6411" width="21.7109375" style="10" bestFit="1" customWidth="1"/>
    <col min="6412" max="6656" width="11.42578125" style="10"/>
    <col min="6657" max="6658" width="4.28515625" style="10" customWidth="1"/>
    <col min="6659" max="6659" width="5.5703125" style="10" customWidth="1"/>
    <col min="6660" max="6660" width="5.28515625" style="10" customWidth="1"/>
    <col min="6661" max="6661" width="44.7109375" style="10" customWidth="1"/>
    <col min="6662" max="6662" width="15.85546875" style="10" bestFit="1" customWidth="1"/>
    <col min="6663" max="6663" width="17.28515625" style="10" customWidth="1"/>
    <col min="6664" max="6664" width="16.7109375" style="10" customWidth="1"/>
    <col min="6665" max="6665" width="11.42578125" style="10"/>
    <col min="6666" max="6666" width="16.28515625" style="10" bestFit="1" customWidth="1"/>
    <col min="6667" max="6667" width="21.7109375" style="10" bestFit="1" customWidth="1"/>
    <col min="6668" max="6912" width="11.42578125" style="10"/>
    <col min="6913" max="6914" width="4.28515625" style="10" customWidth="1"/>
    <col min="6915" max="6915" width="5.5703125" style="10" customWidth="1"/>
    <col min="6916" max="6916" width="5.28515625" style="10" customWidth="1"/>
    <col min="6917" max="6917" width="44.7109375" style="10" customWidth="1"/>
    <col min="6918" max="6918" width="15.85546875" style="10" bestFit="1" customWidth="1"/>
    <col min="6919" max="6919" width="17.28515625" style="10" customWidth="1"/>
    <col min="6920" max="6920" width="16.7109375" style="10" customWidth="1"/>
    <col min="6921" max="6921" width="11.42578125" style="10"/>
    <col min="6922" max="6922" width="16.28515625" style="10" bestFit="1" customWidth="1"/>
    <col min="6923" max="6923" width="21.7109375" style="10" bestFit="1" customWidth="1"/>
    <col min="6924" max="7168" width="11.42578125" style="10"/>
    <col min="7169" max="7170" width="4.28515625" style="10" customWidth="1"/>
    <col min="7171" max="7171" width="5.5703125" style="10" customWidth="1"/>
    <col min="7172" max="7172" width="5.28515625" style="10" customWidth="1"/>
    <col min="7173" max="7173" width="44.7109375" style="10" customWidth="1"/>
    <col min="7174" max="7174" width="15.85546875" style="10" bestFit="1" customWidth="1"/>
    <col min="7175" max="7175" width="17.28515625" style="10" customWidth="1"/>
    <col min="7176" max="7176" width="16.7109375" style="10" customWidth="1"/>
    <col min="7177" max="7177" width="11.42578125" style="10"/>
    <col min="7178" max="7178" width="16.28515625" style="10" bestFit="1" customWidth="1"/>
    <col min="7179" max="7179" width="21.7109375" style="10" bestFit="1" customWidth="1"/>
    <col min="7180" max="7424" width="11.42578125" style="10"/>
    <col min="7425" max="7426" width="4.28515625" style="10" customWidth="1"/>
    <col min="7427" max="7427" width="5.5703125" style="10" customWidth="1"/>
    <col min="7428" max="7428" width="5.28515625" style="10" customWidth="1"/>
    <col min="7429" max="7429" width="44.7109375" style="10" customWidth="1"/>
    <col min="7430" max="7430" width="15.85546875" style="10" bestFit="1" customWidth="1"/>
    <col min="7431" max="7431" width="17.28515625" style="10" customWidth="1"/>
    <col min="7432" max="7432" width="16.7109375" style="10" customWidth="1"/>
    <col min="7433" max="7433" width="11.42578125" style="10"/>
    <col min="7434" max="7434" width="16.28515625" style="10" bestFit="1" customWidth="1"/>
    <col min="7435" max="7435" width="21.7109375" style="10" bestFit="1" customWidth="1"/>
    <col min="7436" max="7680" width="11.42578125" style="10"/>
    <col min="7681" max="7682" width="4.28515625" style="10" customWidth="1"/>
    <col min="7683" max="7683" width="5.5703125" style="10" customWidth="1"/>
    <col min="7684" max="7684" width="5.28515625" style="10" customWidth="1"/>
    <col min="7685" max="7685" width="44.7109375" style="10" customWidth="1"/>
    <col min="7686" max="7686" width="15.85546875" style="10" bestFit="1" customWidth="1"/>
    <col min="7687" max="7687" width="17.28515625" style="10" customWidth="1"/>
    <col min="7688" max="7688" width="16.7109375" style="10" customWidth="1"/>
    <col min="7689" max="7689" width="11.42578125" style="10"/>
    <col min="7690" max="7690" width="16.28515625" style="10" bestFit="1" customWidth="1"/>
    <col min="7691" max="7691" width="21.7109375" style="10" bestFit="1" customWidth="1"/>
    <col min="7692" max="7936" width="11.42578125" style="10"/>
    <col min="7937" max="7938" width="4.28515625" style="10" customWidth="1"/>
    <col min="7939" max="7939" width="5.5703125" style="10" customWidth="1"/>
    <col min="7940" max="7940" width="5.28515625" style="10" customWidth="1"/>
    <col min="7941" max="7941" width="44.7109375" style="10" customWidth="1"/>
    <col min="7942" max="7942" width="15.85546875" style="10" bestFit="1" customWidth="1"/>
    <col min="7943" max="7943" width="17.28515625" style="10" customWidth="1"/>
    <col min="7944" max="7944" width="16.7109375" style="10" customWidth="1"/>
    <col min="7945" max="7945" width="11.42578125" style="10"/>
    <col min="7946" max="7946" width="16.28515625" style="10" bestFit="1" customWidth="1"/>
    <col min="7947" max="7947" width="21.7109375" style="10" bestFit="1" customWidth="1"/>
    <col min="7948" max="8192" width="11.42578125" style="10"/>
    <col min="8193" max="8194" width="4.28515625" style="10" customWidth="1"/>
    <col min="8195" max="8195" width="5.5703125" style="10" customWidth="1"/>
    <col min="8196" max="8196" width="5.28515625" style="10" customWidth="1"/>
    <col min="8197" max="8197" width="44.7109375" style="10" customWidth="1"/>
    <col min="8198" max="8198" width="15.85546875" style="10" bestFit="1" customWidth="1"/>
    <col min="8199" max="8199" width="17.28515625" style="10" customWidth="1"/>
    <col min="8200" max="8200" width="16.7109375" style="10" customWidth="1"/>
    <col min="8201" max="8201" width="11.42578125" style="10"/>
    <col min="8202" max="8202" width="16.28515625" style="10" bestFit="1" customWidth="1"/>
    <col min="8203" max="8203" width="21.7109375" style="10" bestFit="1" customWidth="1"/>
    <col min="8204" max="8448" width="11.42578125" style="10"/>
    <col min="8449" max="8450" width="4.28515625" style="10" customWidth="1"/>
    <col min="8451" max="8451" width="5.5703125" style="10" customWidth="1"/>
    <col min="8452" max="8452" width="5.28515625" style="10" customWidth="1"/>
    <col min="8453" max="8453" width="44.7109375" style="10" customWidth="1"/>
    <col min="8454" max="8454" width="15.85546875" style="10" bestFit="1" customWidth="1"/>
    <col min="8455" max="8455" width="17.28515625" style="10" customWidth="1"/>
    <col min="8456" max="8456" width="16.7109375" style="10" customWidth="1"/>
    <col min="8457" max="8457" width="11.42578125" style="10"/>
    <col min="8458" max="8458" width="16.28515625" style="10" bestFit="1" customWidth="1"/>
    <col min="8459" max="8459" width="21.7109375" style="10" bestFit="1" customWidth="1"/>
    <col min="8460" max="8704" width="11.42578125" style="10"/>
    <col min="8705" max="8706" width="4.28515625" style="10" customWidth="1"/>
    <col min="8707" max="8707" width="5.5703125" style="10" customWidth="1"/>
    <col min="8708" max="8708" width="5.28515625" style="10" customWidth="1"/>
    <col min="8709" max="8709" width="44.7109375" style="10" customWidth="1"/>
    <col min="8710" max="8710" width="15.85546875" style="10" bestFit="1" customWidth="1"/>
    <col min="8711" max="8711" width="17.28515625" style="10" customWidth="1"/>
    <col min="8712" max="8712" width="16.7109375" style="10" customWidth="1"/>
    <col min="8713" max="8713" width="11.42578125" style="10"/>
    <col min="8714" max="8714" width="16.28515625" style="10" bestFit="1" customWidth="1"/>
    <col min="8715" max="8715" width="21.7109375" style="10" bestFit="1" customWidth="1"/>
    <col min="8716" max="8960" width="11.42578125" style="10"/>
    <col min="8961" max="8962" width="4.28515625" style="10" customWidth="1"/>
    <col min="8963" max="8963" width="5.5703125" style="10" customWidth="1"/>
    <col min="8964" max="8964" width="5.28515625" style="10" customWidth="1"/>
    <col min="8965" max="8965" width="44.7109375" style="10" customWidth="1"/>
    <col min="8966" max="8966" width="15.85546875" style="10" bestFit="1" customWidth="1"/>
    <col min="8967" max="8967" width="17.28515625" style="10" customWidth="1"/>
    <col min="8968" max="8968" width="16.7109375" style="10" customWidth="1"/>
    <col min="8969" max="8969" width="11.42578125" style="10"/>
    <col min="8970" max="8970" width="16.28515625" style="10" bestFit="1" customWidth="1"/>
    <col min="8971" max="8971" width="21.7109375" style="10" bestFit="1" customWidth="1"/>
    <col min="8972" max="9216" width="11.42578125" style="10"/>
    <col min="9217" max="9218" width="4.28515625" style="10" customWidth="1"/>
    <col min="9219" max="9219" width="5.5703125" style="10" customWidth="1"/>
    <col min="9220" max="9220" width="5.28515625" style="10" customWidth="1"/>
    <col min="9221" max="9221" width="44.7109375" style="10" customWidth="1"/>
    <col min="9222" max="9222" width="15.85546875" style="10" bestFit="1" customWidth="1"/>
    <col min="9223" max="9223" width="17.28515625" style="10" customWidth="1"/>
    <col min="9224" max="9224" width="16.7109375" style="10" customWidth="1"/>
    <col min="9225" max="9225" width="11.42578125" style="10"/>
    <col min="9226" max="9226" width="16.28515625" style="10" bestFit="1" customWidth="1"/>
    <col min="9227" max="9227" width="21.7109375" style="10" bestFit="1" customWidth="1"/>
    <col min="9228" max="9472" width="11.42578125" style="10"/>
    <col min="9473" max="9474" width="4.28515625" style="10" customWidth="1"/>
    <col min="9475" max="9475" width="5.5703125" style="10" customWidth="1"/>
    <col min="9476" max="9476" width="5.28515625" style="10" customWidth="1"/>
    <col min="9477" max="9477" width="44.7109375" style="10" customWidth="1"/>
    <col min="9478" max="9478" width="15.85546875" style="10" bestFit="1" customWidth="1"/>
    <col min="9479" max="9479" width="17.28515625" style="10" customWidth="1"/>
    <col min="9480" max="9480" width="16.7109375" style="10" customWidth="1"/>
    <col min="9481" max="9481" width="11.42578125" style="10"/>
    <col min="9482" max="9482" width="16.28515625" style="10" bestFit="1" customWidth="1"/>
    <col min="9483" max="9483" width="21.7109375" style="10" bestFit="1" customWidth="1"/>
    <col min="9484" max="9728" width="11.42578125" style="10"/>
    <col min="9729" max="9730" width="4.28515625" style="10" customWidth="1"/>
    <col min="9731" max="9731" width="5.5703125" style="10" customWidth="1"/>
    <col min="9732" max="9732" width="5.28515625" style="10" customWidth="1"/>
    <col min="9733" max="9733" width="44.7109375" style="10" customWidth="1"/>
    <col min="9734" max="9734" width="15.85546875" style="10" bestFit="1" customWidth="1"/>
    <col min="9735" max="9735" width="17.28515625" style="10" customWidth="1"/>
    <col min="9736" max="9736" width="16.7109375" style="10" customWidth="1"/>
    <col min="9737" max="9737" width="11.42578125" style="10"/>
    <col min="9738" max="9738" width="16.28515625" style="10" bestFit="1" customWidth="1"/>
    <col min="9739" max="9739" width="21.7109375" style="10" bestFit="1" customWidth="1"/>
    <col min="9740" max="9984" width="11.42578125" style="10"/>
    <col min="9985" max="9986" width="4.28515625" style="10" customWidth="1"/>
    <col min="9987" max="9987" width="5.5703125" style="10" customWidth="1"/>
    <col min="9988" max="9988" width="5.28515625" style="10" customWidth="1"/>
    <col min="9989" max="9989" width="44.7109375" style="10" customWidth="1"/>
    <col min="9990" max="9990" width="15.85546875" style="10" bestFit="1" customWidth="1"/>
    <col min="9991" max="9991" width="17.28515625" style="10" customWidth="1"/>
    <col min="9992" max="9992" width="16.7109375" style="10" customWidth="1"/>
    <col min="9993" max="9993" width="11.42578125" style="10"/>
    <col min="9994" max="9994" width="16.28515625" style="10" bestFit="1" customWidth="1"/>
    <col min="9995" max="9995" width="21.7109375" style="10" bestFit="1" customWidth="1"/>
    <col min="9996" max="10240" width="11.42578125" style="10"/>
    <col min="10241" max="10242" width="4.28515625" style="10" customWidth="1"/>
    <col min="10243" max="10243" width="5.5703125" style="10" customWidth="1"/>
    <col min="10244" max="10244" width="5.28515625" style="10" customWidth="1"/>
    <col min="10245" max="10245" width="44.7109375" style="10" customWidth="1"/>
    <col min="10246" max="10246" width="15.85546875" style="10" bestFit="1" customWidth="1"/>
    <col min="10247" max="10247" width="17.28515625" style="10" customWidth="1"/>
    <col min="10248" max="10248" width="16.7109375" style="10" customWidth="1"/>
    <col min="10249" max="10249" width="11.42578125" style="10"/>
    <col min="10250" max="10250" width="16.28515625" style="10" bestFit="1" customWidth="1"/>
    <col min="10251" max="10251" width="21.7109375" style="10" bestFit="1" customWidth="1"/>
    <col min="10252" max="10496" width="11.42578125" style="10"/>
    <col min="10497" max="10498" width="4.28515625" style="10" customWidth="1"/>
    <col min="10499" max="10499" width="5.5703125" style="10" customWidth="1"/>
    <col min="10500" max="10500" width="5.28515625" style="10" customWidth="1"/>
    <col min="10501" max="10501" width="44.7109375" style="10" customWidth="1"/>
    <col min="10502" max="10502" width="15.85546875" style="10" bestFit="1" customWidth="1"/>
    <col min="10503" max="10503" width="17.28515625" style="10" customWidth="1"/>
    <col min="10504" max="10504" width="16.7109375" style="10" customWidth="1"/>
    <col min="10505" max="10505" width="11.42578125" style="10"/>
    <col min="10506" max="10506" width="16.28515625" style="10" bestFit="1" customWidth="1"/>
    <col min="10507" max="10507" width="21.7109375" style="10" bestFit="1" customWidth="1"/>
    <col min="10508" max="10752" width="11.42578125" style="10"/>
    <col min="10753" max="10754" width="4.28515625" style="10" customWidth="1"/>
    <col min="10755" max="10755" width="5.5703125" style="10" customWidth="1"/>
    <col min="10756" max="10756" width="5.28515625" style="10" customWidth="1"/>
    <col min="10757" max="10757" width="44.7109375" style="10" customWidth="1"/>
    <col min="10758" max="10758" width="15.85546875" style="10" bestFit="1" customWidth="1"/>
    <col min="10759" max="10759" width="17.28515625" style="10" customWidth="1"/>
    <col min="10760" max="10760" width="16.7109375" style="10" customWidth="1"/>
    <col min="10761" max="10761" width="11.42578125" style="10"/>
    <col min="10762" max="10762" width="16.28515625" style="10" bestFit="1" customWidth="1"/>
    <col min="10763" max="10763" width="21.7109375" style="10" bestFit="1" customWidth="1"/>
    <col min="10764" max="11008" width="11.42578125" style="10"/>
    <col min="11009" max="11010" width="4.28515625" style="10" customWidth="1"/>
    <col min="11011" max="11011" width="5.5703125" style="10" customWidth="1"/>
    <col min="11012" max="11012" width="5.28515625" style="10" customWidth="1"/>
    <col min="11013" max="11013" width="44.7109375" style="10" customWidth="1"/>
    <col min="11014" max="11014" width="15.85546875" style="10" bestFit="1" customWidth="1"/>
    <col min="11015" max="11015" width="17.28515625" style="10" customWidth="1"/>
    <col min="11016" max="11016" width="16.7109375" style="10" customWidth="1"/>
    <col min="11017" max="11017" width="11.42578125" style="10"/>
    <col min="11018" max="11018" width="16.28515625" style="10" bestFit="1" customWidth="1"/>
    <col min="11019" max="11019" width="21.7109375" style="10" bestFit="1" customWidth="1"/>
    <col min="11020" max="11264" width="11.42578125" style="10"/>
    <col min="11265" max="11266" width="4.28515625" style="10" customWidth="1"/>
    <col min="11267" max="11267" width="5.5703125" style="10" customWidth="1"/>
    <col min="11268" max="11268" width="5.28515625" style="10" customWidth="1"/>
    <col min="11269" max="11269" width="44.7109375" style="10" customWidth="1"/>
    <col min="11270" max="11270" width="15.85546875" style="10" bestFit="1" customWidth="1"/>
    <col min="11271" max="11271" width="17.28515625" style="10" customWidth="1"/>
    <col min="11272" max="11272" width="16.7109375" style="10" customWidth="1"/>
    <col min="11273" max="11273" width="11.42578125" style="10"/>
    <col min="11274" max="11274" width="16.28515625" style="10" bestFit="1" customWidth="1"/>
    <col min="11275" max="11275" width="21.7109375" style="10" bestFit="1" customWidth="1"/>
    <col min="11276" max="11520" width="11.42578125" style="10"/>
    <col min="11521" max="11522" width="4.28515625" style="10" customWidth="1"/>
    <col min="11523" max="11523" width="5.5703125" style="10" customWidth="1"/>
    <col min="11524" max="11524" width="5.28515625" style="10" customWidth="1"/>
    <col min="11525" max="11525" width="44.7109375" style="10" customWidth="1"/>
    <col min="11526" max="11526" width="15.85546875" style="10" bestFit="1" customWidth="1"/>
    <col min="11527" max="11527" width="17.28515625" style="10" customWidth="1"/>
    <col min="11528" max="11528" width="16.7109375" style="10" customWidth="1"/>
    <col min="11529" max="11529" width="11.42578125" style="10"/>
    <col min="11530" max="11530" width="16.28515625" style="10" bestFit="1" customWidth="1"/>
    <col min="11531" max="11531" width="21.7109375" style="10" bestFit="1" customWidth="1"/>
    <col min="11532" max="11776" width="11.42578125" style="10"/>
    <col min="11777" max="11778" width="4.28515625" style="10" customWidth="1"/>
    <col min="11779" max="11779" width="5.5703125" style="10" customWidth="1"/>
    <col min="11780" max="11780" width="5.28515625" style="10" customWidth="1"/>
    <col min="11781" max="11781" width="44.7109375" style="10" customWidth="1"/>
    <col min="11782" max="11782" width="15.85546875" style="10" bestFit="1" customWidth="1"/>
    <col min="11783" max="11783" width="17.28515625" style="10" customWidth="1"/>
    <col min="11784" max="11784" width="16.7109375" style="10" customWidth="1"/>
    <col min="11785" max="11785" width="11.42578125" style="10"/>
    <col min="11786" max="11786" width="16.28515625" style="10" bestFit="1" customWidth="1"/>
    <col min="11787" max="11787" width="21.7109375" style="10" bestFit="1" customWidth="1"/>
    <col min="11788" max="12032" width="11.42578125" style="10"/>
    <col min="12033" max="12034" width="4.28515625" style="10" customWidth="1"/>
    <col min="12035" max="12035" width="5.5703125" style="10" customWidth="1"/>
    <col min="12036" max="12036" width="5.28515625" style="10" customWidth="1"/>
    <col min="12037" max="12037" width="44.7109375" style="10" customWidth="1"/>
    <col min="12038" max="12038" width="15.85546875" style="10" bestFit="1" customWidth="1"/>
    <col min="12039" max="12039" width="17.28515625" style="10" customWidth="1"/>
    <col min="12040" max="12040" width="16.7109375" style="10" customWidth="1"/>
    <col min="12041" max="12041" width="11.42578125" style="10"/>
    <col min="12042" max="12042" width="16.28515625" style="10" bestFit="1" customWidth="1"/>
    <col min="12043" max="12043" width="21.7109375" style="10" bestFit="1" customWidth="1"/>
    <col min="12044" max="12288" width="11.42578125" style="10"/>
    <col min="12289" max="12290" width="4.28515625" style="10" customWidth="1"/>
    <col min="12291" max="12291" width="5.5703125" style="10" customWidth="1"/>
    <col min="12292" max="12292" width="5.28515625" style="10" customWidth="1"/>
    <col min="12293" max="12293" width="44.7109375" style="10" customWidth="1"/>
    <col min="12294" max="12294" width="15.85546875" style="10" bestFit="1" customWidth="1"/>
    <col min="12295" max="12295" width="17.28515625" style="10" customWidth="1"/>
    <col min="12296" max="12296" width="16.7109375" style="10" customWidth="1"/>
    <col min="12297" max="12297" width="11.42578125" style="10"/>
    <col min="12298" max="12298" width="16.28515625" style="10" bestFit="1" customWidth="1"/>
    <col min="12299" max="12299" width="21.7109375" style="10" bestFit="1" customWidth="1"/>
    <col min="12300" max="12544" width="11.42578125" style="10"/>
    <col min="12545" max="12546" width="4.28515625" style="10" customWidth="1"/>
    <col min="12547" max="12547" width="5.5703125" style="10" customWidth="1"/>
    <col min="12548" max="12548" width="5.28515625" style="10" customWidth="1"/>
    <col min="12549" max="12549" width="44.7109375" style="10" customWidth="1"/>
    <col min="12550" max="12550" width="15.85546875" style="10" bestFit="1" customWidth="1"/>
    <col min="12551" max="12551" width="17.28515625" style="10" customWidth="1"/>
    <col min="12552" max="12552" width="16.7109375" style="10" customWidth="1"/>
    <col min="12553" max="12553" width="11.42578125" style="10"/>
    <col min="12554" max="12554" width="16.28515625" style="10" bestFit="1" customWidth="1"/>
    <col min="12555" max="12555" width="21.7109375" style="10" bestFit="1" customWidth="1"/>
    <col min="12556" max="12800" width="11.42578125" style="10"/>
    <col min="12801" max="12802" width="4.28515625" style="10" customWidth="1"/>
    <col min="12803" max="12803" width="5.5703125" style="10" customWidth="1"/>
    <col min="12804" max="12804" width="5.28515625" style="10" customWidth="1"/>
    <col min="12805" max="12805" width="44.7109375" style="10" customWidth="1"/>
    <col min="12806" max="12806" width="15.85546875" style="10" bestFit="1" customWidth="1"/>
    <col min="12807" max="12807" width="17.28515625" style="10" customWidth="1"/>
    <col min="12808" max="12808" width="16.7109375" style="10" customWidth="1"/>
    <col min="12809" max="12809" width="11.42578125" style="10"/>
    <col min="12810" max="12810" width="16.28515625" style="10" bestFit="1" customWidth="1"/>
    <col min="12811" max="12811" width="21.7109375" style="10" bestFit="1" customWidth="1"/>
    <col min="12812" max="13056" width="11.42578125" style="10"/>
    <col min="13057" max="13058" width="4.28515625" style="10" customWidth="1"/>
    <col min="13059" max="13059" width="5.5703125" style="10" customWidth="1"/>
    <col min="13060" max="13060" width="5.28515625" style="10" customWidth="1"/>
    <col min="13061" max="13061" width="44.7109375" style="10" customWidth="1"/>
    <col min="13062" max="13062" width="15.85546875" style="10" bestFit="1" customWidth="1"/>
    <col min="13063" max="13063" width="17.28515625" style="10" customWidth="1"/>
    <col min="13064" max="13064" width="16.7109375" style="10" customWidth="1"/>
    <col min="13065" max="13065" width="11.42578125" style="10"/>
    <col min="13066" max="13066" width="16.28515625" style="10" bestFit="1" customWidth="1"/>
    <col min="13067" max="13067" width="21.7109375" style="10" bestFit="1" customWidth="1"/>
    <col min="13068" max="13312" width="11.42578125" style="10"/>
    <col min="13313" max="13314" width="4.28515625" style="10" customWidth="1"/>
    <col min="13315" max="13315" width="5.5703125" style="10" customWidth="1"/>
    <col min="13316" max="13316" width="5.28515625" style="10" customWidth="1"/>
    <col min="13317" max="13317" width="44.7109375" style="10" customWidth="1"/>
    <col min="13318" max="13318" width="15.85546875" style="10" bestFit="1" customWidth="1"/>
    <col min="13319" max="13319" width="17.28515625" style="10" customWidth="1"/>
    <col min="13320" max="13320" width="16.7109375" style="10" customWidth="1"/>
    <col min="13321" max="13321" width="11.42578125" style="10"/>
    <col min="13322" max="13322" width="16.28515625" style="10" bestFit="1" customWidth="1"/>
    <col min="13323" max="13323" width="21.7109375" style="10" bestFit="1" customWidth="1"/>
    <col min="13324" max="13568" width="11.42578125" style="10"/>
    <col min="13569" max="13570" width="4.28515625" style="10" customWidth="1"/>
    <col min="13571" max="13571" width="5.5703125" style="10" customWidth="1"/>
    <col min="13572" max="13572" width="5.28515625" style="10" customWidth="1"/>
    <col min="13573" max="13573" width="44.7109375" style="10" customWidth="1"/>
    <col min="13574" max="13574" width="15.85546875" style="10" bestFit="1" customWidth="1"/>
    <col min="13575" max="13575" width="17.28515625" style="10" customWidth="1"/>
    <col min="13576" max="13576" width="16.7109375" style="10" customWidth="1"/>
    <col min="13577" max="13577" width="11.42578125" style="10"/>
    <col min="13578" max="13578" width="16.28515625" style="10" bestFit="1" customWidth="1"/>
    <col min="13579" max="13579" width="21.7109375" style="10" bestFit="1" customWidth="1"/>
    <col min="13580" max="13824" width="11.42578125" style="10"/>
    <col min="13825" max="13826" width="4.28515625" style="10" customWidth="1"/>
    <col min="13827" max="13827" width="5.5703125" style="10" customWidth="1"/>
    <col min="13828" max="13828" width="5.28515625" style="10" customWidth="1"/>
    <col min="13829" max="13829" width="44.7109375" style="10" customWidth="1"/>
    <col min="13830" max="13830" width="15.85546875" style="10" bestFit="1" customWidth="1"/>
    <col min="13831" max="13831" width="17.28515625" style="10" customWidth="1"/>
    <col min="13832" max="13832" width="16.7109375" style="10" customWidth="1"/>
    <col min="13833" max="13833" width="11.42578125" style="10"/>
    <col min="13834" max="13834" width="16.28515625" style="10" bestFit="1" customWidth="1"/>
    <col min="13835" max="13835" width="21.7109375" style="10" bestFit="1" customWidth="1"/>
    <col min="13836" max="14080" width="11.42578125" style="10"/>
    <col min="14081" max="14082" width="4.28515625" style="10" customWidth="1"/>
    <col min="14083" max="14083" width="5.5703125" style="10" customWidth="1"/>
    <col min="14084" max="14084" width="5.28515625" style="10" customWidth="1"/>
    <col min="14085" max="14085" width="44.7109375" style="10" customWidth="1"/>
    <col min="14086" max="14086" width="15.85546875" style="10" bestFit="1" customWidth="1"/>
    <col min="14087" max="14087" width="17.28515625" style="10" customWidth="1"/>
    <col min="14088" max="14088" width="16.7109375" style="10" customWidth="1"/>
    <col min="14089" max="14089" width="11.42578125" style="10"/>
    <col min="14090" max="14090" width="16.28515625" style="10" bestFit="1" customWidth="1"/>
    <col min="14091" max="14091" width="21.7109375" style="10" bestFit="1" customWidth="1"/>
    <col min="14092" max="14336" width="11.42578125" style="10"/>
    <col min="14337" max="14338" width="4.28515625" style="10" customWidth="1"/>
    <col min="14339" max="14339" width="5.5703125" style="10" customWidth="1"/>
    <col min="14340" max="14340" width="5.28515625" style="10" customWidth="1"/>
    <col min="14341" max="14341" width="44.7109375" style="10" customWidth="1"/>
    <col min="14342" max="14342" width="15.85546875" style="10" bestFit="1" customWidth="1"/>
    <col min="14343" max="14343" width="17.28515625" style="10" customWidth="1"/>
    <col min="14344" max="14344" width="16.7109375" style="10" customWidth="1"/>
    <col min="14345" max="14345" width="11.42578125" style="10"/>
    <col min="14346" max="14346" width="16.28515625" style="10" bestFit="1" customWidth="1"/>
    <col min="14347" max="14347" width="21.7109375" style="10" bestFit="1" customWidth="1"/>
    <col min="14348" max="14592" width="11.42578125" style="10"/>
    <col min="14593" max="14594" width="4.28515625" style="10" customWidth="1"/>
    <col min="14595" max="14595" width="5.5703125" style="10" customWidth="1"/>
    <col min="14596" max="14596" width="5.28515625" style="10" customWidth="1"/>
    <col min="14597" max="14597" width="44.7109375" style="10" customWidth="1"/>
    <col min="14598" max="14598" width="15.85546875" style="10" bestFit="1" customWidth="1"/>
    <col min="14599" max="14599" width="17.28515625" style="10" customWidth="1"/>
    <col min="14600" max="14600" width="16.7109375" style="10" customWidth="1"/>
    <col min="14601" max="14601" width="11.42578125" style="10"/>
    <col min="14602" max="14602" width="16.28515625" style="10" bestFit="1" customWidth="1"/>
    <col min="14603" max="14603" width="21.7109375" style="10" bestFit="1" customWidth="1"/>
    <col min="14604" max="14848" width="11.42578125" style="10"/>
    <col min="14849" max="14850" width="4.28515625" style="10" customWidth="1"/>
    <col min="14851" max="14851" width="5.5703125" style="10" customWidth="1"/>
    <col min="14852" max="14852" width="5.28515625" style="10" customWidth="1"/>
    <col min="14853" max="14853" width="44.7109375" style="10" customWidth="1"/>
    <col min="14854" max="14854" width="15.85546875" style="10" bestFit="1" customWidth="1"/>
    <col min="14855" max="14855" width="17.28515625" style="10" customWidth="1"/>
    <col min="14856" max="14856" width="16.7109375" style="10" customWidth="1"/>
    <col min="14857" max="14857" width="11.42578125" style="10"/>
    <col min="14858" max="14858" width="16.28515625" style="10" bestFit="1" customWidth="1"/>
    <col min="14859" max="14859" width="21.7109375" style="10" bestFit="1" customWidth="1"/>
    <col min="14860" max="15104" width="11.42578125" style="10"/>
    <col min="15105" max="15106" width="4.28515625" style="10" customWidth="1"/>
    <col min="15107" max="15107" width="5.5703125" style="10" customWidth="1"/>
    <col min="15108" max="15108" width="5.28515625" style="10" customWidth="1"/>
    <col min="15109" max="15109" width="44.7109375" style="10" customWidth="1"/>
    <col min="15110" max="15110" width="15.85546875" style="10" bestFit="1" customWidth="1"/>
    <col min="15111" max="15111" width="17.28515625" style="10" customWidth="1"/>
    <col min="15112" max="15112" width="16.7109375" style="10" customWidth="1"/>
    <col min="15113" max="15113" width="11.42578125" style="10"/>
    <col min="15114" max="15114" width="16.28515625" style="10" bestFit="1" customWidth="1"/>
    <col min="15115" max="15115" width="21.7109375" style="10" bestFit="1" customWidth="1"/>
    <col min="15116" max="15360" width="11.42578125" style="10"/>
    <col min="15361" max="15362" width="4.28515625" style="10" customWidth="1"/>
    <col min="15363" max="15363" width="5.5703125" style="10" customWidth="1"/>
    <col min="15364" max="15364" width="5.28515625" style="10" customWidth="1"/>
    <col min="15365" max="15365" width="44.7109375" style="10" customWidth="1"/>
    <col min="15366" max="15366" width="15.85546875" style="10" bestFit="1" customWidth="1"/>
    <col min="15367" max="15367" width="17.28515625" style="10" customWidth="1"/>
    <col min="15368" max="15368" width="16.7109375" style="10" customWidth="1"/>
    <col min="15369" max="15369" width="11.42578125" style="10"/>
    <col min="15370" max="15370" width="16.28515625" style="10" bestFit="1" customWidth="1"/>
    <col min="15371" max="15371" width="21.7109375" style="10" bestFit="1" customWidth="1"/>
    <col min="15372" max="15616" width="11.42578125" style="10"/>
    <col min="15617" max="15618" width="4.28515625" style="10" customWidth="1"/>
    <col min="15619" max="15619" width="5.5703125" style="10" customWidth="1"/>
    <col min="15620" max="15620" width="5.28515625" style="10" customWidth="1"/>
    <col min="15621" max="15621" width="44.7109375" style="10" customWidth="1"/>
    <col min="15622" max="15622" width="15.85546875" style="10" bestFit="1" customWidth="1"/>
    <col min="15623" max="15623" width="17.28515625" style="10" customWidth="1"/>
    <col min="15624" max="15624" width="16.7109375" style="10" customWidth="1"/>
    <col min="15625" max="15625" width="11.42578125" style="10"/>
    <col min="15626" max="15626" width="16.28515625" style="10" bestFit="1" customWidth="1"/>
    <col min="15627" max="15627" width="21.7109375" style="10" bestFit="1" customWidth="1"/>
    <col min="15628" max="15872" width="11.42578125" style="10"/>
    <col min="15873" max="15874" width="4.28515625" style="10" customWidth="1"/>
    <col min="15875" max="15875" width="5.5703125" style="10" customWidth="1"/>
    <col min="15876" max="15876" width="5.28515625" style="10" customWidth="1"/>
    <col min="15877" max="15877" width="44.7109375" style="10" customWidth="1"/>
    <col min="15878" max="15878" width="15.85546875" style="10" bestFit="1" customWidth="1"/>
    <col min="15879" max="15879" width="17.28515625" style="10" customWidth="1"/>
    <col min="15880" max="15880" width="16.7109375" style="10" customWidth="1"/>
    <col min="15881" max="15881" width="11.42578125" style="10"/>
    <col min="15882" max="15882" width="16.28515625" style="10" bestFit="1" customWidth="1"/>
    <col min="15883" max="15883" width="21.7109375" style="10" bestFit="1" customWidth="1"/>
    <col min="15884" max="16128" width="11.42578125" style="10"/>
    <col min="16129" max="16130" width="4.28515625" style="10" customWidth="1"/>
    <col min="16131" max="16131" width="5.5703125" style="10" customWidth="1"/>
    <col min="16132" max="16132" width="5.28515625" style="10" customWidth="1"/>
    <col min="16133" max="16133" width="44.7109375" style="10" customWidth="1"/>
    <col min="16134" max="16134" width="15.85546875" style="10" bestFit="1" customWidth="1"/>
    <col min="16135" max="16135" width="17.28515625" style="10" customWidth="1"/>
    <col min="16136" max="16136" width="16.7109375" style="10" customWidth="1"/>
    <col min="16137" max="16137" width="11.42578125" style="10"/>
    <col min="16138" max="16138" width="16.28515625" style="10" bestFit="1" customWidth="1"/>
    <col min="16139" max="16139" width="21.7109375" style="10" bestFit="1" customWidth="1"/>
    <col min="16140" max="16384" width="11.42578125" style="10"/>
  </cols>
  <sheetData>
    <row r="2" spans="1:10" ht="15" x14ac:dyDescent="0.25">
      <c r="A2" s="153"/>
      <c r="B2" s="153"/>
      <c r="C2" s="153"/>
      <c r="D2" s="153"/>
      <c r="E2" s="153"/>
      <c r="F2" s="153"/>
      <c r="G2" s="153"/>
      <c r="H2" s="153"/>
    </row>
    <row r="3" spans="1:10" ht="48" customHeight="1" x14ac:dyDescent="0.2">
      <c r="A3" s="154" t="s">
        <v>158</v>
      </c>
      <c r="B3" s="154"/>
      <c r="C3" s="154"/>
      <c r="D3" s="154"/>
      <c r="E3" s="154"/>
      <c r="F3" s="154"/>
      <c r="G3" s="154"/>
      <c r="H3" s="154"/>
    </row>
    <row r="4" spans="1:10" s="116" customFormat="1" ht="26.25" customHeight="1" x14ac:dyDescent="0.2">
      <c r="A4" s="154" t="s">
        <v>35</v>
      </c>
      <c r="B4" s="154"/>
      <c r="C4" s="154"/>
      <c r="D4" s="154"/>
      <c r="E4" s="154"/>
      <c r="F4" s="154"/>
      <c r="G4" s="155"/>
      <c r="H4" s="155"/>
    </row>
    <row r="5" spans="1:10" ht="15.75" customHeight="1" x14ac:dyDescent="0.25">
      <c r="A5" s="117"/>
      <c r="B5" s="118"/>
      <c r="C5" s="118"/>
      <c r="D5" s="118"/>
      <c r="E5" s="118"/>
    </row>
    <row r="6" spans="1:10" ht="27.75" customHeight="1" x14ac:dyDescent="0.25">
      <c r="A6" s="119"/>
      <c r="B6" s="120"/>
      <c r="C6" s="120"/>
      <c r="D6" s="121"/>
      <c r="E6" s="122"/>
      <c r="F6" s="123" t="s">
        <v>155</v>
      </c>
      <c r="G6" s="123" t="s">
        <v>156</v>
      </c>
      <c r="H6" s="124" t="s">
        <v>161</v>
      </c>
      <c r="I6" s="125"/>
    </row>
    <row r="7" spans="1:10" ht="27.75" customHeight="1" x14ac:dyDescent="0.25">
      <c r="A7" s="156" t="s">
        <v>37</v>
      </c>
      <c r="B7" s="157"/>
      <c r="C7" s="157"/>
      <c r="D7" s="157"/>
      <c r="E7" s="158"/>
      <c r="F7" s="126">
        <f>+F8+F9</f>
        <v>6599771</v>
      </c>
      <c r="G7" s="126">
        <f>G8+G9</f>
        <v>6599771</v>
      </c>
      <c r="H7" s="126">
        <f>+H8+H9</f>
        <v>6590739</v>
      </c>
      <c r="I7" s="127"/>
    </row>
    <row r="8" spans="1:10" ht="22.5" customHeight="1" x14ac:dyDescent="0.25">
      <c r="A8" s="159" t="s">
        <v>0</v>
      </c>
      <c r="B8" s="160"/>
      <c r="C8" s="160"/>
      <c r="D8" s="160"/>
      <c r="E8" s="161"/>
      <c r="F8" s="128">
        <v>6599771</v>
      </c>
      <c r="G8" s="128">
        <v>6599771</v>
      </c>
      <c r="H8" s="128">
        <v>6590739</v>
      </c>
    </row>
    <row r="9" spans="1:10" ht="22.5" customHeight="1" x14ac:dyDescent="0.25">
      <c r="A9" s="162" t="s">
        <v>132</v>
      </c>
      <c r="B9" s="161"/>
      <c r="C9" s="161"/>
      <c r="D9" s="161"/>
      <c r="E9" s="161"/>
      <c r="F9" s="128"/>
      <c r="G9" s="128"/>
      <c r="H9" s="128"/>
    </row>
    <row r="10" spans="1:10" ht="22.5" customHeight="1" x14ac:dyDescent="0.25">
      <c r="A10" s="129" t="s">
        <v>38</v>
      </c>
      <c r="B10" s="130"/>
      <c r="C10" s="130"/>
      <c r="D10" s="130"/>
      <c r="E10" s="130"/>
      <c r="F10" s="126">
        <f>+F11+F12</f>
        <v>6677103</v>
      </c>
      <c r="G10" s="126">
        <f>+G11+G12</f>
        <v>6677103</v>
      </c>
      <c r="H10" s="126">
        <f>+H11+H12</f>
        <v>6668071</v>
      </c>
    </row>
    <row r="11" spans="1:10" ht="22.5" customHeight="1" x14ac:dyDescent="0.25">
      <c r="A11" s="163" t="s">
        <v>1</v>
      </c>
      <c r="B11" s="160"/>
      <c r="C11" s="160"/>
      <c r="D11" s="160"/>
      <c r="E11" s="164"/>
      <c r="F11" s="128">
        <v>6677103</v>
      </c>
      <c r="G11" s="128">
        <v>6677103</v>
      </c>
      <c r="H11" s="131">
        <v>6668071</v>
      </c>
      <c r="I11" s="46"/>
      <c r="J11" s="46"/>
    </row>
    <row r="12" spans="1:10" ht="22.5" customHeight="1" x14ac:dyDescent="0.25">
      <c r="A12" s="162" t="s">
        <v>138</v>
      </c>
      <c r="B12" s="161"/>
      <c r="C12" s="161"/>
      <c r="D12" s="161"/>
      <c r="E12" s="161"/>
      <c r="F12" s="128"/>
      <c r="G12" s="128"/>
      <c r="H12" s="131"/>
      <c r="I12" s="46"/>
      <c r="J12" s="46"/>
    </row>
    <row r="13" spans="1:10" ht="22.5" customHeight="1" x14ac:dyDescent="0.25">
      <c r="A13" s="165" t="s">
        <v>2</v>
      </c>
      <c r="B13" s="157"/>
      <c r="C13" s="157"/>
      <c r="D13" s="157"/>
      <c r="E13" s="157"/>
      <c r="F13" s="132">
        <f>+F7-F10</f>
        <v>-77332</v>
      </c>
      <c r="G13" s="132">
        <f>+G7-G10</f>
        <v>-77332</v>
      </c>
      <c r="H13" s="132">
        <f>+H7-H10</f>
        <v>-77332</v>
      </c>
      <c r="J13" s="46"/>
    </row>
    <row r="14" spans="1:10" ht="25.5" customHeight="1" x14ac:dyDescent="0.2">
      <c r="A14" s="154"/>
      <c r="B14" s="166"/>
      <c r="C14" s="166"/>
      <c r="D14" s="166"/>
      <c r="E14" s="166"/>
      <c r="F14" s="167"/>
      <c r="G14" s="167"/>
      <c r="H14" s="167"/>
    </row>
    <row r="15" spans="1:10" ht="27.75" customHeight="1" x14ac:dyDescent="0.25">
      <c r="A15" s="119"/>
      <c r="B15" s="120"/>
      <c r="C15" s="120"/>
      <c r="D15" s="121"/>
      <c r="E15" s="122"/>
      <c r="F15" s="123" t="s">
        <v>155</v>
      </c>
      <c r="G15" s="123" t="s">
        <v>156</v>
      </c>
      <c r="H15" s="124" t="s">
        <v>157</v>
      </c>
      <c r="J15" s="46"/>
    </row>
    <row r="16" spans="1:10" ht="30.75" customHeight="1" x14ac:dyDescent="0.25">
      <c r="A16" s="168" t="s">
        <v>139</v>
      </c>
      <c r="B16" s="169"/>
      <c r="C16" s="169"/>
      <c r="D16" s="169"/>
      <c r="E16" s="170"/>
      <c r="F16" s="133"/>
      <c r="G16" s="133"/>
      <c r="H16" s="134"/>
      <c r="J16" s="46"/>
    </row>
    <row r="17" spans="1:11" ht="34.5" customHeight="1" x14ac:dyDescent="0.25">
      <c r="A17" s="150" t="s">
        <v>140</v>
      </c>
      <c r="B17" s="151"/>
      <c r="C17" s="151"/>
      <c r="D17" s="151"/>
      <c r="E17" s="152"/>
      <c r="F17" s="135">
        <v>77332</v>
      </c>
      <c r="G17" s="135">
        <v>77332</v>
      </c>
      <c r="H17" s="132">
        <v>77332</v>
      </c>
      <c r="J17" s="46"/>
    </row>
    <row r="18" spans="1:11" s="136" customFormat="1" ht="25.5" customHeight="1" x14ac:dyDescent="0.25">
      <c r="A18" s="173"/>
      <c r="B18" s="166"/>
      <c r="C18" s="166"/>
      <c r="D18" s="166"/>
      <c r="E18" s="166"/>
      <c r="F18" s="167"/>
      <c r="G18" s="167"/>
      <c r="H18" s="167"/>
      <c r="J18" s="137"/>
    </row>
    <row r="19" spans="1:11" s="136" customFormat="1" ht="27.75" customHeight="1" x14ac:dyDescent="0.25">
      <c r="A19" s="119"/>
      <c r="B19" s="120"/>
      <c r="C19" s="120"/>
      <c r="D19" s="121"/>
      <c r="E19" s="122"/>
      <c r="F19" s="123" t="s">
        <v>146</v>
      </c>
      <c r="G19" s="123" t="s">
        <v>144</v>
      </c>
      <c r="H19" s="124" t="s">
        <v>145</v>
      </c>
      <c r="J19" s="137"/>
      <c r="K19" s="137"/>
    </row>
    <row r="20" spans="1:11" s="136" customFormat="1" ht="22.5" customHeight="1" x14ac:dyDescent="0.25">
      <c r="A20" s="159" t="s">
        <v>3</v>
      </c>
      <c r="B20" s="160"/>
      <c r="C20" s="160"/>
      <c r="D20" s="160"/>
      <c r="E20" s="160"/>
      <c r="F20" s="128"/>
      <c r="G20" s="128"/>
      <c r="H20" s="128"/>
      <c r="J20" s="137"/>
    </row>
    <row r="21" spans="1:11" s="136" customFormat="1" ht="33.75" customHeight="1" x14ac:dyDescent="0.25">
      <c r="A21" s="159" t="s">
        <v>4</v>
      </c>
      <c r="B21" s="160"/>
      <c r="C21" s="160"/>
      <c r="D21" s="160"/>
      <c r="E21" s="160"/>
      <c r="F21" s="128"/>
      <c r="G21" s="128"/>
      <c r="H21" s="128"/>
    </row>
    <row r="22" spans="1:11" s="136" customFormat="1" ht="22.5" customHeight="1" x14ac:dyDescent="0.25">
      <c r="A22" s="165" t="s">
        <v>5</v>
      </c>
      <c r="B22" s="157"/>
      <c r="C22" s="157"/>
      <c r="D22" s="157"/>
      <c r="E22" s="157"/>
      <c r="F22" s="126">
        <f>F20-F21</f>
        <v>0</v>
      </c>
      <c r="G22" s="126">
        <f>G20-G21</f>
        <v>0</v>
      </c>
      <c r="H22" s="126">
        <f>H20-H21</f>
        <v>0</v>
      </c>
      <c r="J22" s="138"/>
      <c r="K22" s="137"/>
    </row>
    <row r="23" spans="1:11" s="136" customFormat="1" ht="25.5" customHeight="1" x14ac:dyDescent="0.25">
      <c r="A23" s="173"/>
      <c r="B23" s="166"/>
      <c r="C23" s="166"/>
      <c r="D23" s="166"/>
      <c r="E23" s="166"/>
      <c r="F23" s="167"/>
      <c r="G23" s="167"/>
      <c r="H23" s="167"/>
    </row>
    <row r="24" spans="1:11" s="136" customFormat="1" ht="22.5" customHeight="1" x14ac:dyDescent="0.25">
      <c r="A24" s="163" t="s">
        <v>6</v>
      </c>
      <c r="B24" s="160"/>
      <c r="C24" s="160"/>
      <c r="D24" s="160"/>
      <c r="E24" s="160"/>
      <c r="F24" s="128">
        <f>IF((F13+F17+F22)&lt;&gt;0,"NESLAGANJE ZBROJA",(F13+F17+F22))</f>
        <v>0</v>
      </c>
      <c r="G24" s="128">
        <f>IF((G13+G17+G22)&lt;&gt;0,"NESLAGANJE ZBROJA",(G13+G17+G22))</f>
        <v>0</v>
      </c>
      <c r="H24" s="128">
        <f>IF((H13+H17+H22)&lt;&gt;0,"NESLAGANJE ZBROJA",(H13+H17+H22))</f>
        <v>0</v>
      </c>
    </row>
    <row r="25" spans="1:11" s="136" customFormat="1" ht="18" customHeight="1" x14ac:dyDescent="0.25">
      <c r="A25" s="139"/>
      <c r="B25" s="118"/>
      <c r="C25" s="118"/>
      <c r="D25" s="118"/>
      <c r="E25" s="118"/>
    </row>
    <row r="26" spans="1:11" ht="42" customHeight="1" x14ac:dyDescent="0.25">
      <c r="A26" s="171" t="s">
        <v>141</v>
      </c>
      <c r="B26" s="172"/>
      <c r="C26" s="172"/>
      <c r="D26" s="172"/>
      <c r="E26" s="172"/>
      <c r="F26" s="172"/>
      <c r="G26" s="172"/>
      <c r="H26" s="172"/>
    </row>
    <row r="27" spans="1:11" x14ac:dyDescent="0.2">
      <c r="E27" s="140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41"/>
      <c r="F33" s="48"/>
      <c r="G33" s="48"/>
      <c r="H33" s="48"/>
    </row>
    <row r="34" spans="5:8" x14ac:dyDescent="0.2">
      <c r="E34" s="141"/>
      <c r="F34" s="46"/>
      <c r="G34" s="46"/>
      <c r="H34" s="46"/>
    </row>
    <row r="35" spans="5:8" x14ac:dyDescent="0.2">
      <c r="E35" s="141"/>
      <c r="F35" s="46"/>
      <c r="G35" s="46"/>
      <c r="H35" s="46"/>
    </row>
    <row r="36" spans="5:8" x14ac:dyDescent="0.2">
      <c r="E36" s="141"/>
      <c r="F36" s="46"/>
      <c r="G36" s="46"/>
      <c r="H36" s="46"/>
    </row>
    <row r="37" spans="5:8" x14ac:dyDescent="0.2">
      <c r="E37" s="141"/>
      <c r="F37" s="46"/>
      <c r="G37" s="46"/>
      <c r="H37" s="46"/>
    </row>
    <row r="38" spans="5:8" x14ac:dyDescent="0.2">
      <c r="E38" s="141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showGridLines="0" topLeftCell="C20" zoomScale="184" zoomScaleNormal="184" workbookViewId="0">
      <selection activeCell="F3" sqref="F3"/>
    </sheetView>
  </sheetViews>
  <sheetFormatPr defaultColWidth="9.140625" defaultRowHeight="12" x14ac:dyDescent="0.2"/>
  <cols>
    <col min="1" max="1" width="9.28515625" style="64" hidden="1" customWidth="1"/>
    <col min="2" max="2" width="11.28515625" style="70" customWidth="1"/>
    <col min="3" max="3" width="67" style="103" customWidth="1"/>
    <col min="4" max="6" width="15.7109375" style="77" customWidth="1"/>
    <col min="7" max="16384" width="9.140625" style="74"/>
  </cols>
  <sheetData>
    <row r="1" spans="1:6" ht="12.75" thickBot="1" x14ac:dyDescent="0.25">
      <c r="C1" s="174"/>
      <c r="D1" s="175"/>
      <c r="E1" s="175"/>
      <c r="F1" s="175"/>
    </row>
    <row r="2" spans="1:6" ht="39" thickBot="1" x14ac:dyDescent="0.25">
      <c r="A2" s="64" t="s">
        <v>39</v>
      </c>
      <c r="B2" s="73" t="s">
        <v>40</v>
      </c>
      <c r="C2" s="101" t="s">
        <v>19</v>
      </c>
      <c r="D2" s="75" t="s">
        <v>159</v>
      </c>
      <c r="E2" s="75" t="s">
        <v>147</v>
      </c>
      <c r="F2" s="75" t="s">
        <v>160</v>
      </c>
    </row>
    <row r="3" spans="1:6" s="67" customFormat="1" ht="12.75" x14ac:dyDescent="0.2">
      <c r="A3" s="65">
        <f>LEN(B3)</f>
        <v>1</v>
      </c>
      <c r="B3" s="71">
        <v>6</v>
      </c>
      <c r="C3" s="102" t="s">
        <v>105</v>
      </c>
      <c r="D3" s="66">
        <v>6599771</v>
      </c>
      <c r="E3" s="66">
        <f>E4+E9+E12+E14+E17+E20</f>
        <v>6599771</v>
      </c>
      <c r="F3" s="66">
        <f>F4+F9+F12+F14+F17+F20</f>
        <v>6590739</v>
      </c>
    </row>
    <row r="4" spans="1:6" s="69" customFormat="1" ht="12.75" x14ac:dyDescent="0.2">
      <c r="A4" s="68">
        <f t="shared" ref="A4:A18" si="0">LEN(B4)</f>
        <v>2</v>
      </c>
      <c r="B4" s="71">
        <v>63</v>
      </c>
      <c r="C4" s="102" t="s">
        <v>106</v>
      </c>
      <c r="D4" s="66">
        <v>5842393</v>
      </c>
      <c r="E4" s="66">
        <v>5842393</v>
      </c>
      <c r="F4" s="66">
        <v>5842393</v>
      </c>
    </row>
    <row r="5" spans="1:6" s="69" customFormat="1" ht="27.75" customHeight="1" x14ac:dyDescent="0.2">
      <c r="A5" s="68">
        <f t="shared" si="0"/>
        <v>3</v>
      </c>
      <c r="B5" s="72">
        <v>632</v>
      </c>
      <c r="C5" s="147" t="s">
        <v>107</v>
      </c>
      <c r="D5" s="76">
        <v>0</v>
      </c>
      <c r="E5" s="76">
        <v>0</v>
      </c>
      <c r="F5" s="76">
        <v>0</v>
      </c>
    </row>
    <row r="6" spans="1:6" s="69" customFormat="1" ht="12.75" x14ac:dyDescent="0.2">
      <c r="A6" s="68">
        <f t="shared" si="0"/>
        <v>3</v>
      </c>
      <c r="B6" s="72">
        <v>636</v>
      </c>
      <c r="C6" s="147" t="s">
        <v>108</v>
      </c>
      <c r="D6" s="76">
        <v>5772393</v>
      </c>
      <c r="E6" s="76">
        <v>5772393</v>
      </c>
      <c r="F6" s="76">
        <v>5772393</v>
      </c>
    </row>
    <row r="7" spans="1:6" s="100" customFormat="1" ht="12.75" x14ac:dyDescent="0.2">
      <c r="A7" s="99">
        <f t="shared" si="0"/>
        <v>3</v>
      </c>
      <c r="B7" s="72">
        <v>638</v>
      </c>
      <c r="C7" s="147" t="s">
        <v>135</v>
      </c>
      <c r="D7" s="76">
        <v>70000</v>
      </c>
      <c r="E7" s="76">
        <v>70000</v>
      </c>
      <c r="F7" s="76">
        <v>70000</v>
      </c>
    </row>
    <row r="8" spans="1:6" s="100" customFormat="1" ht="12.75" x14ac:dyDescent="0.2">
      <c r="A8" s="99">
        <f t="shared" si="0"/>
        <v>3</v>
      </c>
      <c r="B8" s="72">
        <v>639</v>
      </c>
      <c r="C8" s="147" t="s">
        <v>134</v>
      </c>
      <c r="D8" s="76">
        <v>0</v>
      </c>
      <c r="E8" s="76">
        <v>0</v>
      </c>
      <c r="F8" s="76">
        <v>0</v>
      </c>
    </row>
    <row r="9" spans="1:6" s="69" customFormat="1" ht="12.75" x14ac:dyDescent="0.2">
      <c r="A9" s="68">
        <f t="shared" si="0"/>
        <v>2</v>
      </c>
      <c r="B9" s="71">
        <v>64</v>
      </c>
      <c r="C9" s="102" t="s">
        <v>109</v>
      </c>
      <c r="D9" s="66">
        <f>D10+D11</f>
        <v>10</v>
      </c>
      <c r="E9" s="66">
        <f>E10+E11</f>
        <v>10</v>
      </c>
      <c r="F9" s="66">
        <f>F10+F11</f>
        <v>10</v>
      </c>
    </row>
    <row r="10" spans="1:6" s="69" customFormat="1" ht="12.75" x14ac:dyDescent="0.2">
      <c r="A10" s="68">
        <f t="shared" si="0"/>
        <v>3</v>
      </c>
      <c r="B10" s="72">
        <v>641</v>
      </c>
      <c r="C10" s="147" t="s">
        <v>110</v>
      </c>
      <c r="D10" s="76">
        <v>10</v>
      </c>
      <c r="E10" s="76">
        <v>10</v>
      </c>
      <c r="F10" s="76">
        <v>10</v>
      </c>
    </row>
    <row r="11" spans="1:6" s="69" customFormat="1" ht="12.75" x14ac:dyDescent="0.2">
      <c r="A11" s="68">
        <f t="shared" si="0"/>
        <v>3</v>
      </c>
      <c r="B11" s="72">
        <v>642</v>
      </c>
      <c r="C11" s="147" t="s">
        <v>111</v>
      </c>
      <c r="D11" s="76">
        <v>0</v>
      </c>
      <c r="E11" s="76">
        <v>0</v>
      </c>
      <c r="F11" s="76">
        <v>0</v>
      </c>
    </row>
    <row r="12" spans="1:6" s="69" customFormat="1" ht="25.5" x14ac:dyDescent="0.2">
      <c r="A12" s="68">
        <f t="shared" si="0"/>
        <v>2</v>
      </c>
      <c r="B12" s="71">
        <v>65</v>
      </c>
      <c r="C12" s="102" t="s">
        <v>112</v>
      </c>
      <c r="D12" s="66">
        <f>D13</f>
        <v>0</v>
      </c>
      <c r="E12" s="66">
        <f t="shared" ref="E12:F12" si="1">E13</f>
        <v>0</v>
      </c>
      <c r="F12" s="66">
        <f t="shared" si="1"/>
        <v>0</v>
      </c>
    </row>
    <row r="13" spans="1:6" s="69" customFormat="1" ht="12.75" x14ac:dyDescent="0.2">
      <c r="A13" s="68">
        <f t="shared" si="0"/>
        <v>3</v>
      </c>
      <c r="B13" s="72">
        <v>652</v>
      </c>
      <c r="C13" s="147" t="s">
        <v>113</v>
      </c>
      <c r="D13" s="76">
        <v>0</v>
      </c>
      <c r="E13" s="76">
        <v>0</v>
      </c>
      <c r="F13" s="76">
        <v>0</v>
      </c>
    </row>
    <row r="14" spans="1:6" s="69" customFormat="1" ht="25.5" x14ac:dyDescent="0.2">
      <c r="A14" s="68">
        <f t="shared" si="0"/>
        <v>2</v>
      </c>
      <c r="B14" s="71">
        <v>66</v>
      </c>
      <c r="C14" s="102" t="s">
        <v>114</v>
      </c>
      <c r="D14" s="66">
        <f>D15+D16</f>
        <v>35000</v>
      </c>
      <c r="E14" s="66">
        <f>E15+E16</f>
        <v>35000</v>
      </c>
      <c r="F14" s="66">
        <f>F15+F16</f>
        <v>35000</v>
      </c>
    </row>
    <row r="15" spans="1:6" s="69" customFormat="1" ht="12.75" x14ac:dyDescent="0.2">
      <c r="A15" s="68">
        <f t="shared" si="0"/>
        <v>3</v>
      </c>
      <c r="B15" s="72">
        <v>661</v>
      </c>
      <c r="C15" s="147" t="s">
        <v>115</v>
      </c>
      <c r="D15" s="76">
        <v>35000</v>
      </c>
      <c r="E15" s="76">
        <v>35000</v>
      </c>
      <c r="F15" s="76">
        <v>35000</v>
      </c>
    </row>
    <row r="16" spans="1:6" s="69" customFormat="1" ht="12.75" x14ac:dyDescent="0.2">
      <c r="A16" s="68">
        <f t="shared" si="0"/>
        <v>3</v>
      </c>
      <c r="B16" s="72">
        <v>663</v>
      </c>
      <c r="C16" s="147" t="s">
        <v>116</v>
      </c>
      <c r="D16" s="76">
        <v>0</v>
      </c>
      <c r="E16" s="76">
        <v>0</v>
      </c>
      <c r="F16" s="76">
        <v>0</v>
      </c>
    </row>
    <row r="17" spans="1:6" s="69" customFormat="1" ht="25.5" x14ac:dyDescent="0.2">
      <c r="A17" s="68">
        <f t="shared" si="0"/>
        <v>2</v>
      </c>
      <c r="B17" s="71">
        <v>67</v>
      </c>
      <c r="C17" s="102" t="s">
        <v>117</v>
      </c>
      <c r="D17" s="66">
        <f>D18+D19</f>
        <v>722368</v>
      </c>
      <c r="E17" s="66">
        <v>722368</v>
      </c>
      <c r="F17" s="66">
        <v>713336</v>
      </c>
    </row>
    <row r="18" spans="1:6" s="69" customFormat="1" ht="24" x14ac:dyDescent="0.2">
      <c r="A18" s="68">
        <f t="shared" si="0"/>
        <v>3</v>
      </c>
      <c r="B18" s="72">
        <v>671</v>
      </c>
      <c r="C18" s="147" t="s">
        <v>118</v>
      </c>
      <c r="D18" s="76">
        <v>722368</v>
      </c>
      <c r="E18" s="76">
        <v>0</v>
      </c>
      <c r="F18" s="76">
        <v>0</v>
      </c>
    </row>
    <row r="19" spans="1:6" s="69" customFormat="1" ht="12.75" x14ac:dyDescent="0.2">
      <c r="A19" s="68">
        <f t="shared" ref="A19:A31" si="2">LEN(B19)</f>
        <v>3</v>
      </c>
      <c r="B19" s="72">
        <v>673</v>
      </c>
      <c r="C19" s="147" t="s">
        <v>119</v>
      </c>
      <c r="D19" s="76">
        <v>0</v>
      </c>
      <c r="E19" s="76">
        <v>0</v>
      </c>
      <c r="F19" s="76">
        <v>0</v>
      </c>
    </row>
    <row r="20" spans="1:6" s="69" customFormat="1" ht="12.75" x14ac:dyDescent="0.2">
      <c r="A20" s="68">
        <f t="shared" si="2"/>
        <v>2</v>
      </c>
      <c r="B20" s="71">
        <v>68</v>
      </c>
      <c r="C20" s="102" t="s">
        <v>120</v>
      </c>
      <c r="D20" s="66">
        <f>D21</f>
        <v>0</v>
      </c>
      <c r="E20" s="66">
        <f t="shared" ref="E20:F20" si="3">E21</f>
        <v>0</v>
      </c>
      <c r="F20" s="66">
        <f t="shared" si="3"/>
        <v>0</v>
      </c>
    </row>
    <row r="21" spans="1:6" s="69" customFormat="1" ht="12.75" x14ac:dyDescent="0.2">
      <c r="A21" s="68">
        <f t="shared" si="2"/>
        <v>3</v>
      </c>
      <c r="B21" s="72">
        <v>683</v>
      </c>
      <c r="C21" s="147" t="s">
        <v>121</v>
      </c>
      <c r="D21" s="76">
        <v>0</v>
      </c>
      <c r="E21" s="76">
        <v>0</v>
      </c>
      <c r="F21" s="76">
        <v>0</v>
      </c>
    </row>
    <row r="22" spans="1:6" s="67" customFormat="1" ht="12.75" x14ac:dyDescent="0.2">
      <c r="A22" s="65">
        <f t="shared" si="2"/>
        <v>1</v>
      </c>
      <c r="B22" s="71">
        <v>7</v>
      </c>
      <c r="C22" s="102" t="s">
        <v>122</v>
      </c>
      <c r="D22" s="66">
        <f>D23+D25</f>
        <v>0</v>
      </c>
      <c r="E22" s="66">
        <f>E23+E25</f>
        <v>0</v>
      </c>
      <c r="F22" s="66">
        <f>F23+F25</f>
        <v>0</v>
      </c>
    </row>
    <row r="23" spans="1:6" s="69" customFormat="1" ht="12.75" x14ac:dyDescent="0.2">
      <c r="A23" s="68">
        <f t="shared" si="2"/>
        <v>2</v>
      </c>
      <c r="B23" s="71">
        <v>71</v>
      </c>
      <c r="C23" s="102" t="s">
        <v>123</v>
      </c>
      <c r="D23" s="66">
        <f>D24</f>
        <v>0</v>
      </c>
      <c r="E23" s="66">
        <f t="shared" ref="E23:F23" si="4">E24</f>
        <v>0</v>
      </c>
      <c r="F23" s="66">
        <f t="shared" si="4"/>
        <v>0</v>
      </c>
    </row>
    <row r="24" spans="1:6" s="69" customFormat="1" ht="12.75" x14ac:dyDescent="0.2">
      <c r="A24" s="68">
        <f t="shared" si="2"/>
        <v>3</v>
      </c>
      <c r="B24" s="72">
        <v>711</v>
      </c>
      <c r="C24" s="147" t="s">
        <v>124</v>
      </c>
      <c r="D24" s="76">
        <v>0</v>
      </c>
      <c r="E24" s="76">
        <v>0</v>
      </c>
      <c r="F24" s="76">
        <v>0</v>
      </c>
    </row>
    <row r="25" spans="1:6" s="69" customFormat="1" ht="12.75" x14ac:dyDescent="0.2">
      <c r="A25" s="68">
        <f t="shared" si="2"/>
        <v>2</v>
      </c>
      <c r="B25" s="71">
        <v>72</v>
      </c>
      <c r="C25" s="102" t="s">
        <v>125</v>
      </c>
      <c r="D25" s="66">
        <f>D26+D27</f>
        <v>0</v>
      </c>
      <c r="E25" s="66">
        <f>E26+E27</f>
        <v>0</v>
      </c>
      <c r="F25" s="66">
        <f>F26+F27</f>
        <v>0</v>
      </c>
    </row>
    <row r="26" spans="1:6" s="69" customFormat="1" ht="12.75" x14ac:dyDescent="0.2">
      <c r="A26" s="68">
        <f t="shared" si="2"/>
        <v>3</v>
      </c>
      <c r="B26" s="72">
        <v>721</v>
      </c>
      <c r="C26" s="147" t="s">
        <v>126</v>
      </c>
      <c r="D26" s="76">
        <v>0</v>
      </c>
      <c r="E26" s="76">
        <v>0</v>
      </c>
      <c r="F26" s="76">
        <v>0</v>
      </c>
    </row>
    <row r="27" spans="1:6" s="69" customFormat="1" ht="12.75" x14ac:dyDescent="0.2">
      <c r="A27" s="68">
        <f t="shared" si="2"/>
        <v>3</v>
      </c>
      <c r="B27" s="72">
        <v>723</v>
      </c>
      <c r="C27" s="147" t="s">
        <v>127</v>
      </c>
      <c r="D27" s="76">
        <v>0</v>
      </c>
      <c r="E27" s="76">
        <v>0</v>
      </c>
      <c r="F27" s="76">
        <v>0</v>
      </c>
    </row>
    <row r="28" spans="1:6" s="67" customFormat="1" ht="12.75" x14ac:dyDescent="0.2">
      <c r="A28" s="65">
        <f t="shared" si="2"/>
        <v>1</v>
      </c>
      <c r="B28" s="71">
        <v>8</v>
      </c>
      <c r="C28" s="102" t="s">
        <v>128</v>
      </c>
      <c r="D28" s="66">
        <f>D29</f>
        <v>0</v>
      </c>
      <c r="E28" s="66">
        <f t="shared" ref="E28:F28" si="5">E29</f>
        <v>0</v>
      </c>
      <c r="F28" s="66">
        <f t="shared" si="5"/>
        <v>0</v>
      </c>
    </row>
    <row r="29" spans="1:6" s="69" customFormat="1" ht="12.75" x14ac:dyDescent="0.2">
      <c r="A29" s="68">
        <f t="shared" si="2"/>
        <v>2</v>
      </c>
      <c r="B29" s="71">
        <v>84</v>
      </c>
      <c r="C29" s="102" t="s">
        <v>129</v>
      </c>
      <c r="D29" s="66">
        <f>D30+D31</f>
        <v>0</v>
      </c>
      <c r="E29" s="66">
        <f>E30+E31</f>
        <v>0</v>
      </c>
      <c r="F29" s="66">
        <f>F30+F31</f>
        <v>0</v>
      </c>
    </row>
    <row r="30" spans="1:6" s="69" customFormat="1" ht="24" x14ac:dyDescent="0.2">
      <c r="A30" s="68">
        <f t="shared" si="2"/>
        <v>3</v>
      </c>
      <c r="B30" s="72">
        <v>844</v>
      </c>
      <c r="C30" s="147" t="s">
        <v>130</v>
      </c>
      <c r="D30" s="76">
        <v>0</v>
      </c>
      <c r="E30" s="76">
        <v>0</v>
      </c>
      <c r="F30" s="76">
        <v>0</v>
      </c>
    </row>
    <row r="31" spans="1:6" s="69" customFormat="1" ht="12.75" x14ac:dyDescent="0.2">
      <c r="A31" s="68">
        <f t="shared" si="2"/>
        <v>3</v>
      </c>
      <c r="B31" s="72">
        <v>847</v>
      </c>
      <c r="C31" s="147" t="s">
        <v>131</v>
      </c>
      <c r="D31" s="76">
        <v>0</v>
      </c>
      <c r="E31" s="76">
        <v>0</v>
      </c>
      <c r="F31" s="76">
        <v>0</v>
      </c>
    </row>
  </sheetData>
  <autoFilter ref="A2:F31" xr:uid="{00000000-0009-0000-0000-000001000000}"/>
  <mergeCells count="1">
    <mergeCell ref="C1:F1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topLeftCell="B13" zoomScale="154" zoomScaleNormal="154" workbookViewId="0">
      <selection activeCell="F30" sqref="F30"/>
    </sheetView>
  </sheetViews>
  <sheetFormatPr defaultColWidth="9.140625" defaultRowHeight="12" x14ac:dyDescent="0.2"/>
  <cols>
    <col min="1" max="1" width="9.140625" style="74" hidden="1" customWidth="1"/>
    <col min="2" max="2" width="12.7109375" style="74" customWidth="1"/>
    <col min="3" max="3" width="54.7109375" style="77" customWidth="1"/>
    <col min="4" max="6" width="14.7109375" style="82" customWidth="1"/>
    <col min="7" max="16384" width="9.140625" style="74"/>
  </cols>
  <sheetData>
    <row r="1" spans="1:6" ht="12.75" thickBot="1" x14ac:dyDescent="0.25">
      <c r="C1" s="174"/>
      <c r="D1" s="175"/>
      <c r="E1" s="175"/>
      <c r="F1" s="175"/>
    </row>
    <row r="2" spans="1:6" ht="26.25" thickBot="1" x14ac:dyDescent="0.25">
      <c r="A2" s="74" t="s">
        <v>39</v>
      </c>
      <c r="B2" s="75" t="s">
        <v>41</v>
      </c>
      <c r="C2" s="104" t="s">
        <v>19</v>
      </c>
      <c r="D2" s="75" t="s">
        <v>159</v>
      </c>
      <c r="E2" s="75" t="s">
        <v>147</v>
      </c>
      <c r="F2" s="75" t="s">
        <v>160</v>
      </c>
    </row>
    <row r="3" spans="1:6" ht="12.75" x14ac:dyDescent="0.2">
      <c r="A3" s="74">
        <f>LEN(B3)</f>
        <v>1</v>
      </c>
      <c r="B3" s="78" t="s">
        <v>43</v>
      </c>
      <c r="C3" s="105" t="s">
        <v>44</v>
      </c>
      <c r="D3" s="79">
        <v>6677103</v>
      </c>
      <c r="E3" s="79">
        <v>6677103</v>
      </c>
      <c r="F3" s="79">
        <v>6668071</v>
      </c>
    </row>
    <row r="4" spans="1:6" ht="12.75" x14ac:dyDescent="0.2">
      <c r="A4" s="74">
        <f t="shared" ref="A4:A22" si="0">LEN(B4)</f>
        <v>2</v>
      </c>
      <c r="B4" s="78" t="s">
        <v>45</v>
      </c>
      <c r="C4" s="105" t="s">
        <v>21</v>
      </c>
      <c r="D4" s="79">
        <f>+D5+D6+D7</f>
        <v>5636400</v>
      </c>
      <c r="E4" s="79">
        <f>+E5+E6+E7</f>
        <v>5636400</v>
      </c>
      <c r="F4" s="79">
        <f>+F5+F6+F7</f>
        <v>5636400</v>
      </c>
    </row>
    <row r="5" spans="1:6" x14ac:dyDescent="0.2">
      <c r="A5" s="74">
        <f t="shared" si="0"/>
        <v>3</v>
      </c>
      <c r="B5" s="148" t="s">
        <v>46</v>
      </c>
      <c r="C5" s="149" t="s">
        <v>22</v>
      </c>
      <c r="D5" s="81">
        <v>4675900</v>
      </c>
      <c r="E5" s="81">
        <v>4675900</v>
      </c>
      <c r="F5" s="81">
        <v>4675900</v>
      </c>
    </row>
    <row r="6" spans="1:6" x14ac:dyDescent="0.2">
      <c r="A6" s="74">
        <f t="shared" si="0"/>
        <v>3</v>
      </c>
      <c r="B6" s="148">
        <v>312</v>
      </c>
      <c r="C6" s="149" t="s">
        <v>23</v>
      </c>
      <c r="D6" s="81">
        <v>189200</v>
      </c>
      <c r="E6" s="81">
        <v>189200</v>
      </c>
      <c r="F6" s="81">
        <v>189200</v>
      </c>
    </row>
    <row r="7" spans="1:6" x14ac:dyDescent="0.2">
      <c r="A7" s="74">
        <f t="shared" si="0"/>
        <v>3</v>
      </c>
      <c r="B7" s="148">
        <v>313</v>
      </c>
      <c r="C7" s="149" t="s">
        <v>24</v>
      </c>
      <c r="D7" s="81">
        <v>771300</v>
      </c>
      <c r="E7" s="81">
        <v>771300</v>
      </c>
      <c r="F7" s="81">
        <v>771300</v>
      </c>
    </row>
    <row r="8" spans="1:6" ht="12.75" x14ac:dyDescent="0.2">
      <c r="A8" s="74">
        <f t="shared" si="0"/>
        <v>2</v>
      </c>
      <c r="B8" s="78" t="s">
        <v>47</v>
      </c>
      <c r="C8" s="105" t="s">
        <v>25</v>
      </c>
      <c r="D8" s="79">
        <f>D9+D10+D11+D12+D13</f>
        <v>682761</v>
      </c>
      <c r="E8" s="79">
        <f>E9+E10+E11+E12+E13</f>
        <v>682761</v>
      </c>
      <c r="F8" s="79">
        <f>F9+F10+F11+F12+F13</f>
        <v>673729</v>
      </c>
    </row>
    <row r="9" spans="1:6" x14ac:dyDescent="0.2">
      <c r="A9" s="74">
        <f t="shared" si="0"/>
        <v>3</v>
      </c>
      <c r="B9" s="148" t="s">
        <v>48</v>
      </c>
      <c r="C9" s="149" t="s">
        <v>26</v>
      </c>
      <c r="D9" s="81">
        <v>203700</v>
      </c>
      <c r="E9" s="81">
        <v>203700</v>
      </c>
      <c r="F9" s="81">
        <v>203700</v>
      </c>
    </row>
    <row r="10" spans="1:6" x14ac:dyDescent="0.2">
      <c r="A10" s="74">
        <f t="shared" si="0"/>
        <v>3</v>
      </c>
      <c r="B10" s="148" t="s">
        <v>49</v>
      </c>
      <c r="C10" s="149" t="s">
        <v>27</v>
      </c>
      <c r="D10" s="81">
        <v>169132</v>
      </c>
      <c r="E10" s="81">
        <v>169132</v>
      </c>
      <c r="F10" s="81">
        <v>160100</v>
      </c>
    </row>
    <row r="11" spans="1:6" x14ac:dyDescent="0.2">
      <c r="A11" s="74">
        <f t="shared" si="0"/>
        <v>3</v>
      </c>
      <c r="B11" s="148" t="s">
        <v>50</v>
      </c>
      <c r="C11" s="149" t="s">
        <v>28</v>
      </c>
      <c r="D11" s="81">
        <v>284000</v>
      </c>
      <c r="E11" s="81">
        <v>284000</v>
      </c>
      <c r="F11" s="81">
        <v>284000</v>
      </c>
    </row>
    <row r="12" spans="1:6" x14ac:dyDescent="0.2">
      <c r="A12" s="74">
        <f t="shared" si="0"/>
        <v>3</v>
      </c>
      <c r="B12" s="148" t="s">
        <v>51</v>
      </c>
      <c r="C12" s="149" t="s">
        <v>52</v>
      </c>
      <c r="D12" s="81">
        <v>0</v>
      </c>
      <c r="E12" s="81">
        <v>0</v>
      </c>
      <c r="F12" s="81">
        <v>0</v>
      </c>
    </row>
    <row r="13" spans="1:6" x14ac:dyDescent="0.2">
      <c r="A13" s="74">
        <f t="shared" si="0"/>
        <v>3</v>
      </c>
      <c r="B13" s="148" t="s">
        <v>53</v>
      </c>
      <c r="C13" s="149" t="s">
        <v>29</v>
      </c>
      <c r="D13" s="81">
        <v>25929</v>
      </c>
      <c r="E13" s="81">
        <v>25929</v>
      </c>
      <c r="F13" s="81">
        <v>25929</v>
      </c>
    </row>
    <row r="14" spans="1:6" ht="12.75" x14ac:dyDescent="0.2">
      <c r="A14" s="74">
        <f t="shared" si="0"/>
        <v>2</v>
      </c>
      <c r="B14" s="78" t="s">
        <v>54</v>
      </c>
      <c r="C14" s="105" t="s">
        <v>55</v>
      </c>
      <c r="D14" s="79">
        <f>D15+D16</f>
        <v>8000</v>
      </c>
      <c r="E14" s="79">
        <f>E15+E16</f>
        <v>8000</v>
      </c>
      <c r="F14" s="79">
        <f>F15+F16</f>
        <v>8000</v>
      </c>
    </row>
    <row r="15" spans="1:6" x14ac:dyDescent="0.2">
      <c r="A15" s="74">
        <f t="shared" si="0"/>
        <v>3</v>
      </c>
      <c r="B15" s="148" t="s">
        <v>56</v>
      </c>
      <c r="C15" s="149" t="s">
        <v>57</v>
      </c>
      <c r="D15" s="81">
        <v>0</v>
      </c>
      <c r="E15" s="81">
        <v>0</v>
      </c>
      <c r="F15" s="81">
        <v>0</v>
      </c>
    </row>
    <row r="16" spans="1:6" x14ac:dyDescent="0.2">
      <c r="A16" s="74">
        <f t="shared" si="0"/>
        <v>3</v>
      </c>
      <c r="B16" s="148" t="s">
        <v>58</v>
      </c>
      <c r="C16" s="149" t="s">
        <v>30</v>
      </c>
      <c r="D16" s="81">
        <v>8000</v>
      </c>
      <c r="E16" s="81">
        <v>8000</v>
      </c>
      <c r="F16" s="81">
        <v>8000</v>
      </c>
    </row>
    <row r="17" spans="1:6" ht="12.75" x14ac:dyDescent="0.2">
      <c r="A17" s="74">
        <f t="shared" si="0"/>
        <v>2</v>
      </c>
      <c r="B17" s="78">
        <v>36</v>
      </c>
      <c r="C17" s="105" t="s">
        <v>137</v>
      </c>
      <c r="D17" s="79">
        <f>D18</f>
        <v>0</v>
      </c>
      <c r="E17" s="79">
        <f t="shared" ref="E17:F17" si="1">E18</f>
        <v>0</v>
      </c>
      <c r="F17" s="79">
        <f t="shared" si="1"/>
        <v>0</v>
      </c>
    </row>
    <row r="18" spans="1:6" x14ac:dyDescent="0.2">
      <c r="A18" s="74">
        <f t="shared" si="0"/>
        <v>3</v>
      </c>
      <c r="B18" s="148" t="s">
        <v>136</v>
      </c>
      <c r="C18" s="149" t="s">
        <v>134</v>
      </c>
      <c r="D18" s="81">
        <v>0</v>
      </c>
      <c r="E18" s="81">
        <v>0</v>
      </c>
      <c r="F18" s="81">
        <v>0</v>
      </c>
    </row>
    <row r="19" spans="1:6" ht="25.5" x14ac:dyDescent="0.2">
      <c r="A19" s="74">
        <f t="shared" si="0"/>
        <v>2</v>
      </c>
      <c r="B19" s="78" t="s">
        <v>59</v>
      </c>
      <c r="C19" s="105" t="s">
        <v>60</v>
      </c>
      <c r="D19" s="79">
        <f>D20</f>
        <v>105600</v>
      </c>
      <c r="E19" s="79">
        <f t="shared" ref="E19:F19" si="2">E20</f>
        <v>105600</v>
      </c>
      <c r="F19" s="79">
        <f t="shared" si="2"/>
        <v>105600</v>
      </c>
    </row>
    <row r="20" spans="1:6" x14ac:dyDescent="0.2">
      <c r="A20" s="74">
        <f t="shared" si="0"/>
        <v>3</v>
      </c>
      <c r="B20" s="148" t="s">
        <v>61</v>
      </c>
      <c r="C20" s="149" t="s">
        <v>62</v>
      </c>
      <c r="D20" s="81">
        <v>105600</v>
      </c>
      <c r="E20" s="81">
        <v>105600</v>
      </c>
      <c r="F20" s="81">
        <v>105600</v>
      </c>
    </row>
    <row r="21" spans="1:6" ht="12.75" x14ac:dyDescent="0.2">
      <c r="A21" s="74">
        <f t="shared" si="0"/>
        <v>2</v>
      </c>
      <c r="B21" s="78" t="s">
        <v>63</v>
      </c>
      <c r="C21" s="105" t="s">
        <v>64</v>
      </c>
      <c r="D21" s="79">
        <f>D22</f>
        <v>0</v>
      </c>
      <c r="E21" s="79">
        <f t="shared" ref="E21:F21" si="3">E22</f>
        <v>0</v>
      </c>
      <c r="F21" s="79">
        <f t="shared" si="3"/>
        <v>0</v>
      </c>
    </row>
    <row r="22" spans="1:6" x14ac:dyDescent="0.2">
      <c r="A22" s="74">
        <f t="shared" si="0"/>
        <v>3</v>
      </c>
      <c r="B22" s="148">
        <v>383</v>
      </c>
      <c r="C22" s="149" t="s">
        <v>65</v>
      </c>
      <c r="D22" s="81">
        <v>0</v>
      </c>
      <c r="E22" s="81">
        <v>0</v>
      </c>
      <c r="F22" s="81">
        <v>0</v>
      </c>
    </row>
    <row r="23" spans="1:6" ht="12.75" x14ac:dyDescent="0.2">
      <c r="A23" s="74">
        <f t="shared" ref="A23:A45" si="4">LEN(B23)</f>
        <v>1</v>
      </c>
      <c r="B23" s="78" t="s">
        <v>66</v>
      </c>
      <c r="C23" s="105" t="s">
        <v>32</v>
      </c>
      <c r="D23" s="79">
        <f>D24+D27+D34+D36+D38</f>
        <v>244342</v>
      </c>
      <c r="E23" s="79">
        <f>E24+E27+E34+E36+E38</f>
        <v>244342</v>
      </c>
      <c r="F23" s="79">
        <f>F24+F27+F34+F36+F38</f>
        <v>244342</v>
      </c>
    </row>
    <row r="24" spans="1:6" ht="12.75" x14ac:dyDescent="0.2">
      <c r="A24" s="74">
        <f t="shared" si="4"/>
        <v>2</v>
      </c>
      <c r="B24" s="78" t="s">
        <v>67</v>
      </c>
      <c r="C24" s="105" t="s">
        <v>68</v>
      </c>
      <c r="D24" s="80">
        <v>0</v>
      </c>
      <c r="E24" s="80">
        <v>0</v>
      </c>
      <c r="F24" s="80"/>
    </row>
    <row r="25" spans="1:6" x14ac:dyDescent="0.2">
      <c r="A25" s="74">
        <f t="shared" si="4"/>
        <v>3</v>
      </c>
      <c r="B25" s="148" t="s">
        <v>69</v>
      </c>
      <c r="C25" s="149" t="s">
        <v>33</v>
      </c>
      <c r="D25" s="81">
        <v>0</v>
      </c>
      <c r="E25" s="81">
        <v>0</v>
      </c>
      <c r="F25" s="81">
        <v>0</v>
      </c>
    </row>
    <row r="26" spans="1:6" x14ac:dyDescent="0.2">
      <c r="A26" s="74">
        <f t="shared" si="4"/>
        <v>3</v>
      </c>
      <c r="B26" s="148" t="s">
        <v>70</v>
      </c>
      <c r="C26" s="149" t="s">
        <v>71</v>
      </c>
      <c r="D26" s="81">
        <v>0</v>
      </c>
      <c r="E26" s="81">
        <v>0</v>
      </c>
      <c r="F26" s="81">
        <v>0</v>
      </c>
    </row>
    <row r="27" spans="1:6" ht="12.75" x14ac:dyDescent="0.2">
      <c r="A27" s="74">
        <f t="shared" si="4"/>
        <v>2</v>
      </c>
      <c r="B27" s="78" t="s">
        <v>72</v>
      </c>
      <c r="C27" s="105" t="s">
        <v>73</v>
      </c>
      <c r="D27" s="81">
        <f>D28+D29+D30+D31+D32+D33</f>
        <v>244342</v>
      </c>
      <c r="E27" s="81">
        <v>244342</v>
      </c>
      <c r="F27" s="81">
        <v>244342</v>
      </c>
    </row>
    <row r="28" spans="1:6" x14ac:dyDescent="0.2">
      <c r="A28" s="74">
        <f t="shared" si="4"/>
        <v>3</v>
      </c>
      <c r="B28" s="148" t="s">
        <v>74</v>
      </c>
      <c r="C28" s="149" t="s">
        <v>75</v>
      </c>
      <c r="D28" s="81">
        <v>120000</v>
      </c>
      <c r="E28" s="81">
        <v>120000</v>
      </c>
      <c r="F28" s="81">
        <v>120000</v>
      </c>
    </row>
    <row r="29" spans="1:6" x14ac:dyDescent="0.2">
      <c r="A29" s="74">
        <f t="shared" si="4"/>
        <v>3</v>
      </c>
      <c r="B29" s="148" t="s">
        <v>76</v>
      </c>
      <c r="C29" s="149" t="s">
        <v>31</v>
      </c>
      <c r="D29" s="81">
        <v>24342</v>
      </c>
      <c r="E29" s="81">
        <v>24342</v>
      </c>
      <c r="F29" s="81">
        <v>24342</v>
      </c>
    </row>
    <row r="30" spans="1:6" x14ac:dyDescent="0.2">
      <c r="A30" s="74">
        <f t="shared" si="4"/>
        <v>3</v>
      </c>
      <c r="B30" s="148" t="s">
        <v>77</v>
      </c>
      <c r="C30" s="149" t="s">
        <v>78</v>
      </c>
      <c r="D30" s="81">
        <v>0</v>
      </c>
      <c r="E30" s="81">
        <v>0</v>
      </c>
      <c r="F30" s="81">
        <v>0</v>
      </c>
    </row>
    <row r="31" spans="1:6" x14ac:dyDescent="0.2">
      <c r="A31" s="74">
        <f t="shared" si="4"/>
        <v>3</v>
      </c>
      <c r="B31" s="148" t="s">
        <v>79</v>
      </c>
      <c r="C31" s="149" t="s">
        <v>34</v>
      </c>
      <c r="D31" s="81">
        <v>100000</v>
      </c>
      <c r="E31" s="81">
        <v>100000</v>
      </c>
      <c r="F31" s="81">
        <v>100000</v>
      </c>
    </row>
    <row r="32" spans="1:6" x14ac:dyDescent="0.2">
      <c r="A32" s="74">
        <f t="shared" si="4"/>
        <v>3</v>
      </c>
      <c r="B32" s="148">
        <v>425</v>
      </c>
      <c r="C32" s="149" t="s">
        <v>80</v>
      </c>
      <c r="D32" s="81">
        <v>0</v>
      </c>
      <c r="E32" s="81">
        <v>0</v>
      </c>
      <c r="F32" s="81">
        <v>0</v>
      </c>
    </row>
    <row r="33" spans="1:6" x14ac:dyDescent="0.2">
      <c r="A33" s="74">
        <f t="shared" si="4"/>
        <v>3</v>
      </c>
      <c r="B33" s="148" t="s">
        <v>81</v>
      </c>
      <c r="C33" s="149" t="s">
        <v>82</v>
      </c>
      <c r="D33" s="81">
        <v>0</v>
      </c>
      <c r="E33" s="81">
        <v>0</v>
      </c>
      <c r="F33" s="81">
        <v>0</v>
      </c>
    </row>
    <row r="34" spans="1:6" ht="25.5" x14ac:dyDescent="0.2">
      <c r="A34" s="74">
        <f t="shared" si="4"/>
        <v>2</v>
      </c>
      <c r="B34" s="78" t="s">
        <v>83</v>
      </c>
      <c r="C34" s="105" t="s">
        <v>84</v>
      </c>
      <c r="D34" s="79">
        <f>D35+D36+D38</f>
        <v>0</v>
      </c>
      <c r="E34" s="79">
        <f>E35+E36+E38</f>
        <v>0</v>
      </c>
      <c r="F34" s="79">
        <f>F35+F36+F38</f>
        <v>0</v>
      </c>
    </row>
    <row r="35" spans="1:6" x14ac:dyDescent="0.2">
      <c r="A35" s="74">
        <f t="shared" si="4"/>
        <v>3</v>
      </c>
      <c r="B35" s="148" t="s">
        <v>85</v>
      </c>
      <c r="C35" s="149" t="s">
        <v>86</v>
      </c>
      <c r="D35" s="81">
        <v>0</v>
      </c>
      <c r="E35" s="81">
        <v>0</v>
      </c>
      <c r="F35" s="81">
        <v>0</v>
      </c>
    </row>
    <row r="36" spans="1:6" ht="12.75" x14ac:dyDescent="0.2">
      <c r="A36" s="74">
        <f t="shared" si="4"/>
        <v>2</v>
      </c>
      <c r="B36" s="78" t="s">
        <v>87</v>
      </c>
      <c r="C36" s="105" t="s">
        <v>88</v>
      </c>
      <c r="D36" s="79">
        <f>D37</f>
        <v>0</v>
      </c>
      <c r="E36" s="79">
        <f t="shared" ref="E36:F36" si="5">E37</f>
        <v>0</v>
      </c>
      <c r="F36" s="79">
        <f t="shared" si="5"/>
        <v>0</v>
      </c>
    </row>
    <row r="37" spans="1:6" x14ac:dyDescent="0.2">
      <c r="A37" s="74">
        <f t="shared" si="4"/>
        <v>3</v>
      </c>
      <c r="B37" s="148" t="s">
        <v>89</v>
      </c>
      <c r="C37" s="149" t="s">
        <v>90</v>
      </c>
      <c r="D37" s="81">
        <v>0</v>
      </c>
      <c r="E37" s="81">
        <v>0</v>
      </c>
      <c r="F37" s="81">
        <v>0</v>
      </c>
    </row>
    <row r="38" spans="1:6" ht="12.75" x14ac:dyDescent="0.2">
      <c r="A38" s="74">
        <f t="shared" si="4"/>
        <v>2</v>
      </c>
      <c r="B38" s="78" t="s">
        <v>91</v>
      </c>
      <c r="C38" s="105" t="s">
        <v>92</v>
      </c>
      <c r="D38" s="80">
        <f>D39+D40</f>
        <v>0</v>
      </c>
      <c r="E38" s="80">
        <f>E39+E40</f>
        <v>0</v>
      </c>
      <c r="F38" s="80">
        <f>F39+F40</f>
        <v>0</v>
      </c>
    </row>
    <row r="39" spans="1:6" x14ac:dyDescent="0.2">
      <c r="A39" s="74">
        <f t="shared" si="4"/>
        <v>3</v>
      </c>
      <c r="B39" s="148" t="s">
        <v>93</v>
      </c>
      <c r="C39" s="149" t="s">
        <v>42</v>
      </c>
      <c r="D39" s="81">
        <v>0</v>
      </c>
      <c r="E39" s="81">
        <v>0</v>
      </c>
      <c r="F39" s="81">
        <v>0</v>
      </c>
    </row>
    <row r="40" spans="1:6" x14ac:dyDescent="0.2">
      <c r="A40" s="74">
        <f t="shared" si="4"/>
        <v>3</v>
      </c>
      <c r="B40" s="148">
        <v>452</v>
      </c>
      <c r="C40" s="149" t="s">
        <v>94</v>
      </c>
      <c r="D40" s="81">
        <v>0</v>
      </c>
      <c r="E40" s="81">
        <v>0</v>
      </c>
      <c r="F40" s="81">
        <v>0</v>
      </c>
    </row>
    <row r="41" spans="1:6" ht="12.75" x14ac:dyDescent="0.2">
      <c r="A41" s="74">
        <f t="shared" si="4"/>
        <v>1</v>
      </c>
      <c r="B41" s="78" t="s">
        <v>95</v>
      </c>
      <c r="C41" s="105" t="s">
        <v>96</v>
      </c>
      <c r="D41" s="80">
        <f>D42+D44</f>
        <v>0</v>
      </c>
      <c r="E41" s="80">
        <f>E42+E44</f>
        <v>0</v>
      </c>
      <c r="F41" s="80">
        <f>F42+F44</f>
        <v>0</v>
      </c>
    </row>
    <row r="42" spans="1:6" ht="12.75" x14ac:dyDescent="0.2">
      <c r="A42" s="74">
        <f t="shared" si="4"/>
        <v>2</v>
      </c>
      <c r="B42" s="78" t="s">
        <v>97</v>
      </c>
      <c r="C42" s="105" t="s">
        <v>98</v>
      </c>
      <c r="D42" s="80">
        <f>D43</f>
        <v>0</v>
      </c>
      <c r="E42" s="80">
        <f t="shared" ref="E42:F42" si="6">E43</f>
        <v>0</v>
      </c>
      <c r="F42" s="80">
        <f t="shared" si="6"/>
        <v>0</v>
      </c>
    </row>
    <row r="43" spans="1:6" x14ac:dyDescent="0.2">
      <c r="A43" s="74">
        <f t="shared" si="4"/>
        <v>3</v>
      </c>
      <c r="B43" s="148" t="s">
        <v>99</v>
      </c>
      <c r="C43" s="149" t="s">
        <v>100</v>
      </c>
      <c r="D43" s="81">
        <v>0</v>
      </c>
      <c r="E43" s="81">
        <v>0</v>
      </c>
      <c r="F43" s="81">
        <v>0</v>
      </c>
    </row>
    <row r="44" spans="1:6" ht="12.75" x14ac:dyDescent="0.2">
      <c r="A44" s="74">
        <f t="shared" si="4"/>
        <v>2</v>
      </c>
      <c r="B44" s="78" t="s">
        <v>101</v>
      </c>
      <c r="C44" s="105" t="s">
        <v>102</v>
      </c>
      <c r="D44" s="80">
        <f>D45</f>
        <v>0</v>
      </c>
      <c r="E44" s="80">
        <f t="shared" ref="E44:F44" si="7">E45</f>
        <v>0</v>
      </c>
      <c r="F44" s="80">
        <f t="shared" si="7"/>
        <v>0</v>
      </c>
    </row>
    <row r="45" spans="1:6" ht="24" x14ac:dyDescent="0.2">
      <c r="A45" s="74">
        <f t="shared" si="4"/>
        <v>3</v>
      </c>
      <c r="B45" s="148" t="s">
        <v>103</v>
      </c>
      <c r="C45" s="149" t="s">
        <v>104</v>
      </c>
      <c r="D45" s="81">
        <v>0</v>
      </c>
      <c r="E45" s="81">
        <v>0</v>
      </c>
      <c r="F45" s="81">
        <v>0</v>
      </c>
    </row>
  </sheetData>
  <autoFilter ref="A2:F45" xr:uid="{00000000-0009-0000-0000-000002000000}"/>
  <mergeCells count="1">
    <mergeCell ref="C1:F1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8"/>
  <sheetViews>
    <sheetView topLeftCell="A19" zoomScaleNormal="100" workbookViewId="0">
      <selection activeCell="B29" sqref="B29:H29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10" customWidth="1"/>
    <col min="9" max="9" width="14.28515625" style="10" customWidth="1"/>
    <col min="10" max="10" width="7.85546875" style="10" customWidth="1"/>
    <col min="11" max="16384" width="11.42578125" style="10"/>
  </cols>
  <sheetData>
    <row r="1" spans="1:8" ht="24" customHeight="1" x14ac:dyDescent="0.2">
      <c r="A1" s="178" t="s">
        <v>7</v>
      </c>
      <c r="B1" s="178"/>
      <c r="C1" s="178"/>
      <c r="D1" s="178"/>
      <c r="E1" s="178"/>
      <c r="F1" s="178"/>
      <c r="G1" s="178"/>
      <c r="H1" s="178"/>
    </row>
    <row r="2" spans="1:8" s="1" customFormat="1" ht="13.5" thickBot="1" x14ac:dyDescent="0.25">
      <c r="A2" s="15"/>
    </row>
    <row r="3" spans="1:8" s="1" customFormat="1" ht="26.25" thickBot="1" x14ac:dyDescent="0.25">
      <c r="A3" s="59" t="s">
        <v>8</v>
      </c>
      <c r="B3" s="179" t="s">
        <v>142</v>
      </c>
      <c r="C3" s="180"/>
      <c r="D3" s="180"/>
      <c r="E3" s="180"/>
      <c r="F3" s="180"/>
      <c r="G3" s="180"/>
      <c r="H3" s="181"/>
    </row>
    <row r="4" spans="1:8" s="1" customFormat="1" ht="90" thickBot="1" x14ac:dyDescent="0.25">
      <c r="A4" s="60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133</v>
      </c>
      <c r="H4" s="19" t="s">
        <v>15</v>
      </c>
    </row>
    <row r="5" spans="1:8" s="1" customFormat="1" x14ac:dyDescent="0.2">
      <c r="A5" s="3">
        <v>636</v>
      </c>
      <c r="B5" s="142"/>
      <c r="C5" s="5"/>
      <c r="D5" s="6">
        <v>5772393</v>
      </c>
      <c r="E5" s="7"/>
      <c r="F5" s="7"/>
      <c r="G5" s="8"/>
      <c r="H5" s="9"/>
    </row>
    <row r="6" spans="1:8" s="1" customFormat="1" x14ac:dyDescent="0.2">
      <c r="A6" s="20">
        <v>638</v>
      </c>
      <c r="B6" s="143"/>
      <c r="C6" s="22"/>
      <c r="D6" s="22"/>
      <c r="E6" s="22">
        <v>70000</v>
      </c>
      <c r="F6" s="22"/>
      <c r="G6" s="23"/>
      <c r="H6" s="24"/>
    </row>
    <row r="7" spans="1:8" s="1" customFormat="1" x14ac:dyDescent="0.2">
      <c r="A7" s="20">
        <v>641</v>
      </c>
      <c r="B7" s="143"/>
      <c r="C7" s="22">
        <v>10</v>
      </c>
      <c r="D7" s="22"/>
      <c r="E7" s="22"/>
      <c r="F7" s="22"/>
      <c r="G7" s="23"/>
      <c r="H7" s="24"/>
    </row>
    <row r="8" spans="1:8" s="1" customFormat="1" x14ac:dyDescent="0.2">
      <c r="A8" s="25">
        <v>661</v>
      </c>
      <c r="B8" s="143"/>
      <c r="C8" s="22">
        <v>35000</v>
      </c>
      <c r="D8" s="22"/>
      <c r="E8" s="22"/>
      <c r="F8" s="22"/>
      <c r="G8" s="23"/>
      <c r="H8" s="24"/>
    </row>
    <row r="9" spans="1:8" s="1" customFormat="1" x14ac:dyDescent="0.2">
      <c r="A9" s="26">
        <v>671</v>
      </c>
      <c r="B9" s="143">
        <v>722368</v>
      </c>
      <c r="C9" s="22"/>
      <c r="D9" s="22"/>
      <c r="E9" s="22"/>
      <c r="F9" s="22"/>
      <c r="G9" s="23"/>
      <c r="H9" s="24"/>
    </row>
    <row r="10" spans="1:8" s="1" customFormat="1" x14ac:dyDescent="0.2">
      <c r="A10" s="26">
        <v>9221</v>
      </c>
      <c r="B10" s="143"/>
      <c r="C10" s="22">
        <v>17332</v>
      </c>
      <c r="D10" s="22"/>
      <c r="E10" s="22">
        <v>60000</v>
      </c>
      <c r="F10" s="22"/>
      <c r="G10" s="23"/>
      <c r="H10" s="24"/>
    </row>
    <row r="11" spans="1:8" s="1" customFormat="1" x14ac:dyDescent="0.2">
      <c r="A11" s="26"/>
      <c r="B11" s="143"/>
      <c r="C11" s="22"/>
      <c r="D11" s="22"/>
      <c r="E11" s="22"/>
      <c r="F11" s="22"/>
      <c r="G11" s="23"/>
      <c r="H11" s="24"/>
    </row>
    <row r="12" spans="1:8" s="1" customFormat="1" x14ac:dyDescent="0.2">
      <c r="A12" s="26"/>
      <c r="B12" s="143"/>
      <c r="C12" s="22"/>
      <c r="D12" s="22"/>
      <c r="E12" s="22"/>
      <c r="F12" s="22"/>
      <c r="G12" s="23"/>
      <c r="H12" s="24"/>
    </row>
    <row r="13" spans="1:8" s="1" customFormat="1" ht="13.5" thickBot="1" x14ac:dyDescent="0.25">
      <c r="A13" s="27"/>
      <c r="B13" s="144"/>
      <c r="C13" s="29"/>
      <c r="D13" s="29"/>
      <c r="E13" s="29"/>
      <c r="F13" s="29"/>
      <c r="G13" s="30"/>
      <c r="H13" s="31"/>
    </row>
    <row r="14" spans="1:8" s="1" customFormat="1" ht="30" customHeight="1" thickBot="1" x14ac:dyDescent="0.25">
      <c r="A14" s="32" t="s">
        <v>16</v>
      </c>
      <c r="B14" s="33">
        <v>722368</v>
      </c>
      <c r="C14" s="34">
        <v>52342</v>
      </c>
      <c r="D14" s="35">
        <f>D5</f>
        <v>5772393</v>
      </c>
      <c r="E14" s="34">
        <v>130000</v>
      </c>
      <c r="F14" s="35">
        <f>+F6</f>
        <v>0</v>
      </c>
      <c r="G14" s="34">
        <v>0</v>
      </c>
      <c r="H14" s="36">
        <v>0</v>
      </c>
    </row>
    <row r="15" spans="1:8" s="1" customFormat="1" ht="28.5" customHeight="1" thickBot="1" x14ac:dyDescent="0.25">
      <c r="A15" s="32" t="s">
        <v>163</v>
      </c>
      <c r="B15" s="182">
        <f>B14+C14+D14+E14+F14+G14+H14</f>
        <v>6677103</v>
      </c>
      <c r="C15" s="183"/>
      <c r="D15" s="183"/>
      <c r="E15" s="183"/>
      <c r="F15" s="183"/>
      <c r="G15" s="183"/>
      <c r="H15" s="184"/>
    </row>
    <row r="16" spans="1:8" ht="13.5" thickBot="1" x14ac:dyDescent="0.25">
      <c r="A16" s="63"/>
      <c r="B16" s="63"/>
      <c r="C16" s="63"/>
      <c r="D16" s="13"/>
      <c r="E16" s="37"/>
      <c r="H16" s="16"/>
    </row>
    <row r="17" spans="1:9" ht="24" customHeight="1" thickBot="1" x14ac:dyDescent="0.25">
      <c r="A17" s="61" t="s">
        <v>8</v>
      </c>
      <c r="B17" s="179" t="s">
        <v>148</v>
      </c>
      <c r="C17" s="180"/>
      <c r="D17" s="180"/>
      <c r="E17" s="180"/>
      <c r="F17" s="180"/>
      <c r="G17" s="180"/>
      <c r="H17" s="180"/>
      <c r="I17" s="145"/>
    </row>
    <row r="18" spans="1:9" ht="90" thickBot="1" x14ac:dyDescent="0.25">
      <c r="A18" s="62" t="s">
        <v>9</v>
      </c>
      <c r="B18" s="17" t="s">
        <v>10</v>
      </c>
      <c r="C18" s="18" t="s">
        <v>11</v>
      </c>
      <c r="D18" s="18" t="s">
        <v>12</v>
      </c>
      <c r="E18" s="18" t="s">
        <v>13</v>
      </c>
      <c r="F18" s="18" t="s">
        <v>14</v>
      </c>
      <c r="G18" s="18" t="s">
        <v>133</v>
      </c>
      <c r="H18" s="115" t="s">
        <v>15</v>
      </c>
      <c r="I18" s="145"/>
    </row>
    <row r="19" spans="1:9" x14ac:dyDescent="0.2">
      <c r="A19" s="3">
        <v>636</v>
      </c>
      <c r="B19" s="4"/>
      <c r="C19" s="5"/>
      <c r="D19" s="6">
        <v>5772393</v>
      </c>
      <c r="E19" s="7"/>
      <c r="F19" s="7"/>
      <c r="G19" s="8"/>
      <c r="H19" s="8"/>
      <c r="I19" s="145"/>
    </row>
    <row r="20" spans="1:9" x14ac:dyDescent="0.2">
      <c r="A20" s="20">
        <v>638</v>
      </c>
      <c r="B20" s="21"/>
      <c r="C20" s="22"/>
      <c r="D20" s="22"/>
      <c r="E20" s="22">
        <v>70000</v>
      </c>
      <c r="F20" s="22"/>
      <c r="G20" s="23"/>
      <c r="H20" s="23"/>
      <c r="I20" s="145"/>
    </row>
    <row r="21" spans="1:9" x14ac:dyDescent="0.2">
      <c r="A21" s="20">
        <v>641</v>
      </c>
      <c r="B21" s="21"/>
      <c r="C21" s="22">
        <v>10</v>
      </c>
      <c r="D21" s="22"/>
      <c r="E21" s="22"/>
      <c r="F21" s="22"/>
      <c r="G21" s="23"/>
      <c r="H21" s="23"/>
      <c r="I21" s="145"/>
    </row>
    <row r="22" spans="1:9" x14ac:dyDescent="0.2">
      <c r="A22" s="25">
        <v>661</v>
      </c>
      <c r="B22" s="21"/>
      <c r="C22" s="22">
        <v>35000</v>
      </c>
      <c r="D22" s="22"/>
      <c r="E22" s="22"/>
      <c r="F22" s="22"/>
      <c r="G22" s="23"/>
      <c r="H22" s="23"/>
      <c r="I22" s="145"/>
    </row>
    <row r="23" spans="1:9" x14ac:dyDescent="0.2">
      <c r="A23" s="26">
        <v>671</v>
      </c>
      <c r="B23" s="21">
        <v>722368</v>
      </c>
      <c r="C23" s="22"/>
      <c r="D23" s="22"/>
      <c r="E23" s="22"/>
      <c r="F23" s="22"/>
      <c r="G23" s="23"/>
      <c r="H23" s="23"/>
      <c r="I23" s="145"/>
    </row>
    <row r="24" spans="1:9" x14ac:dyDescent="0.2">
      <c r="A24" s="26">
        <v>9221</v>
      </c>
      <c r="B24" s="21"/>
      <c r="C24" s="22">
        <v>17332</v>
      </c>
      <c r="D24" s="22"/>
      <c r="E24" s="22">
        <v>60000</v>
      </c>
      <c r="F24" s="22"/>
      <c r="G24" s="23"/>
      <c r="H24" s="23"/>
      <c r="I24" s="145"/>
    </row>
    <row r="25" spans="1:9" x14ac:dyDescent="0.2">
      <c r="A25" s="26"/>
      <c r="B25" s="21"/>
      <c r="C25" s="22"/>
      <c r="D25" s="22"/>
      <c r="E25" s="22"/>
      <c r="F25" s="22"/>
      <c r="G25" s="23"/>
      <c r="H25" s="23"/>
      <c r="I25" s="145"/>
    </row>
    <row r="26" spans="1:9" x14ac:dyDescent="0.2">
      <c r="A26" s="26"/>
      <c r="B26" s="21"/>
      <c r="C26" s="22"/>
      <c r="D26" s="22"/>
      <c r="E26" s="22"/>
      <c r="F26" s="22"/>
      <c r="G26" s="23"/>
      <c r="H26" s="23"/>
      <c r="I26" s="145"/>
    </row>
    <row r="27" spans="1:9" ht="13.5" thickBot="1" x14ac:dyDescent="0.25">
      <c r="A27" s="27"/>
      <c r="B27" s="28"/>
      <c r="C27" s="29"/>
      <c r="D27" s="29"/>
      <c r="E27" s="29"/>
      <c r="F27" s="29"/>
      <c r="G27" s="30"/>
      <c r="H27" s="30"/>
      <c r="I27" s="145"/>
    </row>
    <row r="28" spans="1:9" s="1" customFormat="1" ht="30" customHeight="1" thickBot="1" x14ac:dyDescent="0.25">
      <c r="A28" s="32" t="s">
        <v>16</v>
      </c>
      <c r="B28" s="33">
        <v>722368</v>
      </c>
      <c r="C28" s="34">
        <v>52342</v>
      </c>
      <c r="D28" s="35">
        <f>D19</f>
        <v>5772393</v>
      </c>
      <c r="E28" s="34">
        <v>130000</v>
      </c>
      <c r="F28" s="35">
        <f>+F20</f>
        <v>0</v>
      </c>
      <c r="G28" s="34">
        <v>0</v>
      </c>
      <c r="H28" s="35">
        <v>0</v>
      </c>
      <c r="I28" s="146"/>
    </row>
    <row r="29" spans="1:9" s="1" customFormat="1" ht="28.5" customHeight="1" thickBot="1" x14ac:dyDescent="0.25">
      <c r="A29" s="32" t="s">
        <v>164</v>
      </c>
      <c r="B29" s="182">
        <f>B28+C28+D28+E28+F28+G28+H28</f>
        <v>6677103</v>
      </c>
      <c r="C29" s="183"/>
      <c r="D29" s="183"/>
      <c r="E29" s="183"/>
      <c r="F29" s="183"/>
      <c r="G29" s="183"/>
      <c r="H29" s="183"/>
      <c r="I29" s="146"/>
    </row>
    <row r="30" spans="1:9" ht="13.5" thickBot="1" x14ac:dyDescent="0.25">
      <c r="D30" s="86"/>
      <c r="E30" s="87"/>
    </row>
    <row r="31" spans="1:9" ht="26.25" thickBot="1" x14ac:dyDescent="0.25">
      <c r="A31" s="61" t="s">
        <v>8</v>
      </c>
      <c r="B31" s="179" t="s">
        <v>162</v>
      </c>
      <c r="C31" s="180"/>
      <c r="D31" s="180"/>
      <c r="E31" s="180"/>
      <c r="F31" s="180"/>
      <c r="G31" s="180"/>
      <c r="H31" s="180"/>
      <c r="I31" s="145"/>
    </row>
    <row r="32" spans="1:9" ht="90" thickBot="1" x14ac:dyDescent="0.25">
      <c r="A32" s="62" t="s">
        <v>9</v>
      </c>
      <c r="B32" s="17" t="s">
        <v>10</v>
      </c>
      <c r="C32" s="18" t="s">
        <v>11</v>
      </c>
      <c r="D32" s="18" t="s">
        <v>12</v>
      </c>
      <c r="E32" s="18" t="s">
        <v>13</v>
      </c>
      <c r="F32" s="18" t="s">
        <v>14</v>
      </c>
      <c r="G32" s="18" t="s">
        <v>133</v>
      </c>
      <c r="H32" s="115" t="s">
        <v>15</v>
      </c>
      <c r="I32" s="145"/>
    </row>
    <row r="33" spans="1:9" x14ac:dyDescent="0.2">
      <c r="A33" s="3">
        <v>636</v>
      </c>
      <c r="B33" s="4"/>
      <c r="C33" s="5"/>
      <c r="D33" s="6">
        <v>5772393</v>
      </c>
      <c r="E33" s="7"/>
      <c r="F33" s="7"/>
      <c r="G33" s="8"/>
      <c r="H33" s="8"/>
      <c r="I33" s="145"/>
    </row>
    <row r="34" spans="1:9" x14ac:dyDescent="0.2">
      <c r="A34" s="20">
        <v>638</v>
      </c>
      <c r="B34" s="21"/>
      <c r="C34" s="22"/>
      <c r="D34" s="22"/>
      <c r="E34" s="22">
        <v>70000</v>
      </c>
      <c r="F34" s="22"/>
      <c r="G34" s="23"/>
      <c r="H34" s="23"/>
      <c r="I34" s="145"/>
    </row>
    <row r="35" spans="1:9" x14ac:dyDescent="0.2">
      <c r="A35" s="20">
        <v>641</v>
      </c>
      <c r="B35" s="21"/>
      <c r="C35" s="22">
        <v>10</v>
      </c>
      <c r="D35" s="22"/>
      <c r="E35" s="22"/>
      <c r="F35" s="22"/>
      <c r="G35" s="23"/>
      <c r="H35" s="23"/>
      <c r="I35" s="145"/>
    </row>
    <row r="36" spans="1:9" x14ac:dyDescent="0.2">
      <c r="A36" s="25">
        <v>661</v>
      </c>
      <c r="B36" s="21"/>
      <c r="C36" s="22">
        <v>35000</v>
      </c>
      <c r="D36" s="22"/>
      <c r="E36" s="22"/>
      <c r="F36" s="22"/>
      <c r="G36" s="23"/>
      <c r="H36" s="23"/>
      <c r="I36" s="145"/>
    </row>
    <row r="37" spans="1:9" x14ac:dyDescent="0.2">
      <c r="A37" s="26">
        <v>671</v>
      </c>
      <c r="B37" s="21">
        <v>713336</v>
      </c>
      <c r="C37" s="22"/>
      <c r="D37" s="22"/>
      <c r="E37" s="22"/>
      <c r="F37" s="22"/>
      <c r="G37" s="23"/>
      <c r="H37" s="23"/>
      <c r="I37" s="145"/>
    </row>
    <row r="38" spans="1:9" ht="13.5" customHeight="1" x14ac:dyDescent="0.2">
      <c r="A38" s="26">
        <v>9221</v>
      </c>
      <c r="B38" s="21"/>
      <c r="C38" s="22">
        <v>17332</v>
      </c>
      <c r="D38" s="22"/>
      <c r="E38" s="22">
        <v>60000</v>
      </c>
      <c r="F38" s="22"/>
      <c r="G38" s="23"/>
      <c r="H38" s="23"/>
      <c r="I38" s="145"/>
    </row>
    <row r="39" spans="1:9" ht="13.5" customHeight="1" x14ac:dyDescent="0.2">
      <c r="A39" s="26"/>
      <c r="B39" s="21"/>
      <c r="C39" s="22"/>
      <c r="D39" s="22"/>
      <c r="E39" s="22"/>
      <c r="F39" s="22"/>
      <c r="G39" s="23"/>
      <c r="H39" s="23"/>
      <c r="I39" s="145"/>
    </row>
    <row r="40" spans="1:9" ht="13.5" customHeight="1" x14ac:dyDescent="0.2">
      <c r="A40" s="26"/>
      <c r="B40" s="21"/>
      <c r="C40" s="22"/>
      <c r="D40" s="22"/>
      <c r="E40" s="22"/>
      <c r="F40" s="22"/>
      <c r="G40" s="23"/>
      <c r="H40" s="23"/>
      <c r="I40" s="145"/>
    </row>
    <row r="41" spans="1:9" ht="13.5" thickBot="1" x14ac:dyDescent="0.25">
      <c r="A41" s="27"/>
      <c r="B41" s="28"/>
      <c r="C41" s="29"/>
      <c r="D41" s="29"/>
      <c r="E41" s="29"/>
      <c r="F41" s="29"/>
      <c r="G41" s="30"/>
      <c r="H41" s="30"/>
      <c r="I41" s="145"/>
    </row>
    <row r="42" spans="1:9" s="1" customFormat="1" ht="30" customHeight="1" thickBot="1" x14ac:dyDescent="0.25">
      <c r="A42" s="32" t="s">
        <v>16</v>
      </c>
      <c r="B42" s="33">
        <v>713336</v>
      </c>
      <c r="C42" s="34">
        <v>52342</v>
      </c>
      <c r="D42" s="35">
        <f>D33</f>
        <v>5772393</v>
      </c>
      <c r="E42" s="34">
        <v>130000</v>
      </c>
      <c r="F42" s="35">
        <f>+F34</f>
        <v>0</v>
      </c>
      <c r="G42" s="34">
        <v>0</v>
      </c>
      <c r="H42" s="35">
        <v>0</v>
      </c>
      <c r="I42" s="146"/>
    </row>
    <row r="43" spans="1:9" s="1" customFormat="1" ht="28.5" customHeight="1" thickBot="1" x14ac:dyDescent="0.25">
      <c r="A43" s="32" t="s">
        <v>165</v>
      </c>
      <c r="B43" s="182">
        <f>B42+C42+D42+E42+F42+G42+H42</f>
        <v>6668071</v>
      </c>
      <c r="C43" s="183"/>
      <c r="D43" s="183"/>
      <c r="E43" s="183"/>
      <c r="F43" s="183"/>
      <c r="G43" s="183"/>
      <c r="H43" s="183"/>
      <c r="I43" s="146"/>
    </row>
    <row r="44" spans="1:9" ht="13.5" customHeight="1" x14ac:dyDescent="0.2">
      <c r="C44" s="39"/>
      <c r="D44" s="86"/>
      <c r="E44" s="39"/>
    </row>
    <row r="45" spans="1:9" ht="13.5" customHeight="1" x14ac:dyDescent="0.2">
      <c r="C45" s="39"/>
      <c r="E45" s="88"/>
    </row>
    <row r="46" spans="1:9" ht="13.5" customHeight="1" x14ac:dyDescent="0.2">
      <c r="D46" s="40"/>
      <c r="E46" s="89"/>
    </row>
    <row r="47" spans="1:9" ht="13.5" customHeight="1" x14ac:dyDescent="0.2">
      <c r="D47" s="43"/>
      <c r="E47" s="38"/>
    </row>
    <row r="48" spans="1:9" ht="13.5" customHeight="1" x14ac:dyDescent="0.2">
      <c r="D48" s="86"/>
      <c r="E48" s="87"/>
    </row>
    <row r="49" spans="2:5" ht="28.5" customHeight="1" x14ac:dyDescent="0.2">
      <c r="C49" s="39"/>
      <c r="D49" s="86"/>
      <c r="E49" s="90"/>
    </row>
    <row r="50" spans="2:5" ht="13.5" customHeight="1" x14ac:dyDescent="0.2">
      <c r="C50" s="39"/>
      <c r="D50" s="86"/>
      <c r="E50" s="88"/>
    </row>
    <row r="51" spans="2:5" ht="13.5" customHeight="1" x14ac:dyDescent="0.2">
      <c r="D51" s="86"/>
      <c r="E51" s="87"/>
    </row>
    <row r="52" spans="2:5" ht="13.5" customHeight="1" x14ac:dyDescent="0.2">
      <c r="D52" s="86"/>
      <c r="E52" s="38"/>
    </row>
    <row r="53" spans="2:5" ht="13.5" customHeight="1" x14ac:dyDescent="0.2">
      <c r="D53" s="86"/>
      <c r="E53" s="87"/>
    </row>
    <row r="54" spans="2:5" ht="22.5" customHeight="1" x14ac:dyDescent="0.2">
      <c r="D54" s="86"/>
      <c r="E54" s="91"/>
    </row>
    <row r="55" spans="2:5" ht="13.5" customHeight="1" x14ac:dyDescent="0.2">
      <c r="D55" s="40"/>
      <c r="E55" s="89"/>
    </row>
    <row r="56" spans="2:5" ht="13.5" customHeight="1" x14ac:dyDescent="0.2">
      <c r="B56" s="39"/>
      <c r="D56" s="40"/>
      <c r="E56" s="92"/>
    </row>
    <row r="57" spans="2:5" ht="13.5" customHeight="1" x14ac:dyDescent="0.2">
      <c r="C57" s="39"/>
      <c r="D57" s="40"/>
      <c r="E57" s="93"/>
    </row>
    <row r="58" spans="2:5" ht="13.5" customHeight="1" x14ac:dyDescent="0.2">
      <c r="C58" s="39"/>
      <c r="D58" s="43"/>
      <c r="E58" s="88"/>
    </row>
    <row r="59" spans="2:5" ht="13.5" customHeight="1" x14ac:dyDescent="0.2">
      <c r="D59" s="86"/>
      <c r="E59" s="87"/>
    </row>
    <row r="60" spans="2:5" ht="13.5" customHeight="1" x14ac:dyDescent="0.2">
      <c r="B60" s="39"/>
      <c r="D60" s="86"/>
      <c r="E60" s="39"/>
    </row>
    <row r="61" spans="2:5" ht="13.5" customHeight="1" x14ac:dyDescent="0.2">
      <c r="C61" s="39"/>
      <c r="D61" s="86"/>
      <c r="E61" s="92"/>
    </row>
    <row r="62" spans="2:5" ht="13.5" customHeight="1" x14ac:dyDescent="0.2">
      <c r="C62" s="39"/>
      <c r="D62" s="43"/>
      <c r="E62" s="88"/>
    </row>
    <row r="63" spans="2:5" ht="13.5" customHeight="1" x14ac:dyDescent="0.2">
      <c r="D63" s="40"/>
      <c r="E63" s="87"/>
    </row>
    <row r="64" spans="2:5" ht="13.5" customHeight="1" x14ac:dyDescent="0.2">
      <c r="C64" s="39"/>
      <c r="D64" s="40"/>
      <c r="E64" s="92"/>
    </row>
    <row r="65" spans="1:5" ht="22.5" customHeight="1" x14ac:dyDescent="0.2">
      <c r="D65" s="43"/>
      <c r="E65" s="91"/>
    </row>
    <row r="66" spans="1:5" ht="13.5" customHeight="1" x14ac:dyDescent="0.2">
      <c r="D66" s="86"/>
      <c r="E66" s="87"/>
    </row>
    <row r="67" spans="1:5" ht="13.5" customHeight="1" x14ac:dyDescent="0.2">
      <c r="D67" s="43"/>
      <c r="E67" s="88"/>
    </row>
    <row r="68" spans="1:5" ht="13.5" customHeight="1" x14ac:dyDescent="0.2">
      <c r="D68" s="86"/>
      <c r="E68" s="87"/>
    </row>
    <row r="69" spans="1:5" ht="13.5" customHeight="1" x14ac:dyDescent="0.2">
      <c r="D69" s="86"/>
      <c r="E69" s="87"/>
    </row>
    <row r="70" spans="1:5" ht="13.5" customHeight="1" x14ac:dyDescent="0.2">
      <c r="A70" s="39"/>
      <c r="D70" s="51"/>
      <c r="E70" s="92"/>
    </row>
    <row r="71" spans="1:5" ht="13.5" customHeight="1" x14ac:dyDescent="0.2">
      <c r="B71" s="39"/>
      <c r="C71" s="39"/>
      <c r="D71" s="94"/>
      <c r="E71" s="92"/>
    </row>
    <row r="72" spans="1:5" ht="13.5" customHeight="1" x14ac:dyDescent="0.2">
      <c r="B72" s="39"/>
      <c r="C72" s="39"/>
      <c r="D72" s="94"/>
      <c r="E72" s="39"/>
    </row>
    <row r="73" spans="1:5" ht="13.5" customHeight="1" x14ac:dyDescent="0.2">
      <c r="B73" s="39"/>
      <c r="C73" s="39"/>
      <c r="D73" s="43"/>
      <c r="E73" s="38"/>
    </row>
    <row r="74" spans="1:5" x14ac:dyDescent="0.2">
      <c r="D74" s="86"/>
      <c r="E74" s="87"/>
    </row>
    <row r="75" spans="1:5" x14ac:dyDescent="0.2">
      <c r="B75" s="39"/>
      <c r="D75" s="86"/>
      <c r="E75" s="92"/>
    </row>
    <row r="76" spans="1:5" x14ac:dyDescent="0.2">
      <c r="C76" s="39"/>
      <c r="D76" s="86"/>
      <c r="E76" s="39"/>
    </row>
    <row r="77" spans="1:5" x14ac:dyDescent="0.2">
      <c r="C77" s="39"/>
      <c r="D77" s="43"/>
      <c r="E77" s="88"/>
    </row>
    <row r="78" spans="1:5" x14ac:dyDescent="0.2">
      <c r="D78" s="86"/>
      <c r="E78" s="87"/>
    </row>
    <row r="79" spans="1:5" x14ac:dyDescent="0.2">
      <c r="D79" s="86"/>
      <c r="E79" s="87"/>
    </row>
    <row r="80" spans="1:5" x14ac:dyDescent="0.2">
      <c r="D80" s="40"/>
      <c r="E80" s="41"/>
    </row>
    <row r="81" spans="1:5" x14ac:dyDescent="0.2">
      <c r="D81" s="86"/>
      <c r="E81" s="87"/>
    </row>
    <row r="82" spans="1:5" x14ac:dyDescent="0.2">
      <c r="D82" s="86"/>
      <c r="E82" s="87"/>
    </row>
    <row r="83" spans="1:5" x14ac:dyDescent="0.2">
      <c r="D83" s="86"/>
      <c r="E83" s="87"/>
    </row>
    <row r="84" spans="1:5" x14ac:dyDescent="0.2">
      <c r="D84" s="43"/>
      <c r="E84" s="88"/>
    </row>
    <row r="85" spans="1:5" x14ac:dyDescent="0.2">
      <c r="D85" s="86"/>
      <c r="E85" s="87"/>
    </row>
    <row r="86" spans="1:5" x14ac:dyDescent="0.2">
      <c r="D86" s="43"/>
      <c r="E86" s="88"/>
    </row>
    <row r="87" spans="1:5" x14ac:dyDescent="0.2">
      <c r="D87" s="86"/>
      <c r="E87" s="87"/>
    </row>
    <row r="88" spans="1:5" x14ac:dyDescent="0.2">
      <c r="D88" s="86"/>
      <c r="E88" s="87"/>
    </row>
    <row r="89" spans="1:5" x14ac:dyDescent="0.2">
      <c r="D89" s="86"/>
      <c r="E89" s="87"/>
    </row>
    <row r="90" spans="1:5" x14ac:dyDescent="0.2">
      <c r="D90" s="86"/>
      <c r="E90" s="87"/>
    </row>
    <row r="91" spans="1:5" ht="28.5" customHeight="1" x14ac:dyDescent="0.2">
      <c r="A91" s="95"/>
      <c r="B91" s="95"/>
      <c r="C91" s="95"/>
      <c r="D91" s="96"/>
      <c r="E91" s="42"/>
    </row>
    <row r="92" spans="1:5" x14ac:dyDescent="0.2">
      <c r="C92" s="39"/>
      <c r="D92" s="86"/>
      <c r="E92" s="39"/>
    </row>
    <row r="93" spans="1:5" x14ac:dyDescent="0.2">
      <c r="D93" s="43"/>
      <c r="E93" s="44"/>
    </row>
    <row r="94" spans="1:5" x14ac:dyDescent="0.2">
      <c r="D94" s="86"/>
      <c r="E94" s="87"/>
    </row>
    <row r="95" spans="1:5" x14ac:dyDescent="0.2">
      <c r="D95" s="40"/>
      <c r="E95" s="41"/>
    </row>
    <row r="96" spans="1:5" x14ac:dyDescent="0.2">
      <c r="D96" s="40"/>
      <c r="E96" s="41"/>
    </row>
    <row r="97" spans="3:5" x14ac:dyDescent="0.2">
      <c r="D97" s="86"/>
      <c r="E97" s="87"/>
    </row>
    <row r="98" spans="3:5" x14ac:dyDescent="0.2">
      <c r="D98" s="43"/>
      <c r="E98" s="88"/>
    </row>
    <row r="99" spans="3:5" x14ac:dyDescent="0.2">
      <c r="D99" s="86"/>
      <c r="E99" s="87"/>
    </row>
    <row r="100" spans="3:5" x14ac:dyDescent="0.2">
      <c r="D100" s="86"/>
      <c r="E100" s="87"/>
    </row>
    <row r="101" spans="3:5" x14ac:dyDescent="0.2">
      <c r="D101" s="43"/>
      <c r="E101" s="88"/>
    </row>
    <row r="102" spans="3:5" x14ac:dyDescent="0.2">
      <c r="D102" s="86"/>
      <c r="E102" s="87"/>
    </row>
    <row r="103" spans="3:5" x14ac:dyDescent="0.2">
      <c r="D103" s="40"/>
      <c r="E103" s="41"/>
    </row>
    <row r="104" spans="3:5" x14ac:dyDescent="0.2">
      <c r="D104" s="43"/>
      <c r="E104" s="44"/>
    </row>
    <row r="105" spans="3:5" x14ac:dyDescent="0.2">
      <c r="D105" s="40"/>
      <c r="E105" s="41"/>
    </row>
    <row r="106" spans="3:5" x14ac:dyDescent="0.2">
      <c r="D106" s="43"/>
      <c r="E106" s="88"/>
    </row>
    <row r="107" spans="3:5" x14ac:dyDescent="0.2">
      <c r="D107" s="86"/>
      <c r="E107" s="87"/>
    </row>
    <row r="108" spans="3:5" x14ac:dyDescent="0.2">
      <c r="C108" s="39"/>
      <c r="D108" s="86"/>
      <c r="E108" s="39"/>
    </row>
    <row r="109" spans="3:5" x14ac:dyDescent="0.2">
      <c r="D109" s="40"/>
      <c r="E109" s="88"/>
    </row>
    <row r="110" spans="3:5" x14ac:dyDescent="0.2">
      <c r="D110" s="40"/>
      <c r="E110" s="41"/>
    </row>
    <row r="111" spans="3:5" x14ac:dyDescent="0.2">
      <c r="C111" s="39"/>
      <c r="D111" s="40"/>
      <c r="E111" s="45"/>
    </row>
    <row r="112" spans="3:5" x14ac:dyDescent="0.2">
      <c r="C112" s="39"/>
      <c r="D112" s="43"/>
      <c r="E112" s="38"/>
    </row>
    <row r="113" spans="1:5" x14ac:dyDescent="0.2">
      <c r="D113" s="86"/>
      <c r="E113" s="87"/>
    </row>
    <row r="114" spans="1:5" x14ac:dyDescent="0.2">
      <c r="D114" s="43"/>
      <c r="E114" s="46"/>
    </row>
    <row r="115" spans="1:5" ht="11.25" customHeight="1" x14ac:dyDescent="0.2">
      <c r="D115" s="40"/>
      <c r="E115" s="41"/>
    </row>
    <row r="116" spans="1:5" ht="24" customHeight="1" x14ac:dyDescent="0.2">
      <c r="B116" s="39"/>
      <c r="D116" s="40"/>
      <c r="E116" s="47"/>
    </row>
    <row r="117" spans="1:5" ht="15" customHeight="1" x14ac:dyDescent="0.2">
      <c r="C117" s="39"/>
      <c r="D117" s="40"/>
      <c r="E117" s="47"/>
    </row>
    <row r="118" spans="1:5" ht="11.25" customHeight="1" x14ac:dyDescent="0.2">
      <c r="D118" s="43"/>
      <c r="E118" s="44"/>
    </row>
    <row r="119" spans="1:5" x14ac:dyDescent="0.2">
      <c r="D119" s="40"/>
      <c r="E119" s="41"/>
    </row>
    <row r="120" spans="1:5" ht="13.5" customHeight="1" x14ac:dyDescent="0.2">
      <c r="B120" s="39"/>
      <c r="D120" s="40"/>
      <c r="E120" s="48"/>
    </row>
    <row r="121" spans="1:5" ht="12.75" customHeight="1" x14ac:dyDescent="0.2">
      <c r="C121" s="39"/>
      <c r="D121" s="40"/>
      <c r="E121" s="39"/>
    </row>
    <row r="122" spans="1:5" ht="12.75" customHeight="1" x14ac:dyDescent="0.2">
      <c r="C122" s="39"/>
      <c r="D122" s="43"/>
      <c r="E122" s="38"/>
    </row>
    <row r="123" spans="1:5" x14ac:dyDescent="0.2">
      <c r="D123" s="86"/>
      <c r="E123" s="87"/>
    </row>
    <row r="124" spans="1:5" x14ac:dyDescent="0.2">
      <c r="C124" s="39"/>
      <c r="D124" s="86"/>
      <c r="E124" s="45"/>
    </row>
    <row r="125" spans="1:5" x14ac:dyDescent="0.2">
      <c r="D125" s="43"/>
      <c r="E125" s="44"/>
    </row>
    <row r="126" spans="1:5" x14ac:dyDescent="0.2">
      <c r="D126" s="40"/>
      <c r="E126" s="41"/>
    </row>
    <row r="127" spans="1:5" x14ac:dyDescent="0.2">
      <c r="D127" s="86"/>
      <c r="E127" s="87"/>
    </row>
    <row r="128" spans="1:5" ht="19.5" customHeight="1" x14ac:dyDescent="0.2">
      <c r="A128" s="92"/>
      <c r="B128" s="63"/>
      <c r="C128" s="63"/>
      <c r="D128" s="63"/>
      <c r="E128" s="92"/>
    </row>
    <row r="129" spans="1:5" ht="15" customHeight="1" x14ac:dyDescent="0.2">
      <c r="A129" s="39"/>
      <c r="D129" s="51"/>
      <c r="E129" s="92"/>
    </row>
    <row r="130" spans="1:5" x14ac:dyDescent="0.2">
      <c r="A130" s="39"/>
      <c r="B130" s="39"/>
      <c r="D130" s="51"/>
      <c r="E130" s="39"/>
    </row>
    <row r="131" spans="1:5" x14ac:dyDescent="0.2">
      <c r="C131" s="39"/>
      <c r="D131" s="86"/>
      <c r="E131" s="92"/>
    </row>
    <row r="132" spans="1:5" x14ac:dyDescent="0.2">
      <c r="E132" s="88"/>
    </row>
    <row r="133" spans="1:5" x14ac:dyDescent="0.2">
      <c r="B133" s="39"/>
      <c r="D133" s="86"/>
      <c r="E133" s="39"/>
    </row>
    <row r="134" spans="1:5" x14ac:dyDescent="0.2">
      <c r="C134" s="39"/>
      <c r="D134" s="86"/>
      <c r="E134" s="39"/>
    </row>
    <row r="135" spans="1:5" x14ac:dyDescent="0.2">
      <c r="D135" s="43"/>
      <c r="E135" s="38"/>
    </row>
    <row r="136" spans="1:5" ht="22.5" customHeight="1" x14ac:dyDescent="0.2">
      <c r="C136" s="39"/>
      <c r="D136" s="86"/>
      <c r="E136" s="90"/>
    </row>
    <row r="137" spans="1:5" x14ac:dyDescent="0.2">
      <c r="D137" s="86"/>
      <c r="E137" s="38"/>
    </row>
    <row r="138" spans="1:5" x14ac:dyDescent="0.2">
      <c r="B138" s="39"/>
      <c r="D138" s="40"/>
      <c r="E138" s="92"/>
    </row>
    <row r="139" spans="1:5" x14ac:dyDescent="0.2">
      <c r="C139" s="39"/>
      <c r="D139" s="40"/>
      <c r="E139" s="93"/>
    </row>
    <row r="140" spans="1:5" x14ac:dyDescent="0.2">
      <c r="D140" s="43"/>
      <c r="E140" s="88"/>
    </row>
    <row r="141" spans="1:5" ht="13.5" customHeight="1" x14ac:dyDescent="0.2">
      <c r="A141" s="39"/>
      <c r="D141" s="51"/>
      <c r="E141" s="92"/>
    </row>
    <row r="142" spans="1:5" ht="13.5" customHeight="1" x14ac:dyDescent="0.2">
      <c r="B142" s="39"/>
      <c r="D142" s="86"/>
      <c r="E142" s="92"/>
    </row>
    <row r="143" spans="1:5" ht="13.5" customHeight="1" x14ac:dyDescent="0.2">
      <c r="C143" s="39"/>
      <c r="D143" s="86"/>
      <c r="E143" s="39"/>
    </row>
    <row r="144" spans="1:5" x14ac:dyDescent="0.2">
      <c r="C144" s="39"/>
      <c r="D144" s="43"/>
      <c r="E144" s="88"/>
    </row>
    <row r="145" spans="1:5" x14ac:dyDescent="0.2">
      <c r="C145" s="39"/>
      <c r="D145" s="86"/>
      <c r="E145" s="39"/>
    </row>
    <row r="146" spans="1:5" x14ac:dyDescent="0.2">
      <c r="D146" s="43"/>
      <c r="E146" s="44"/>
    </row>
    <row r="147" spans="1:5" x14ac:dyDescent="0.2">
      <c r="C147" s="39"/>
      <c r="D147" s="40"/>
      <c r="E147" s="45"/>
    </row>
    <row r="148" spans="1:5" x14ac:dyDescent="0.2">
      <c r="C148" s="39"/>
      <c r="D148" s="43"/>
      <c r="E148" s="38"/>
    </row>
    <row r="149" spans="1:5" x14ac:dyDescent="0.2">
      <c r="D149" s="43"/>
      <c r="E149" s="49"/>
    </row>
    <row r="150" spans="1:5" x14ac:dyDescent="0.2">
      <c r="B150" s="39"/>
      <c r="D150" s="40"/>
      <c r="E150" s="48"/>
    </row>
    <row r="151" spans="1:5" x14ac:dyDescent="0.2">
      <c r="C151" s="39"/>
      <c r="D151" s="40"/>
      <c r="E151" s="39"/>
    </row>
    <row r="152" spans="1:5" x14ac:dyDescent="0.2">
      <c r="C152" s="39"/>
      <c r="D152" s="43"/>
      <c r="E152" s="38"/>
    </row>
    <row r="153" spans="1:5" x14ac:dyDescent="0.2">
      <c r="C153" s="39"/>
      <c r="D153" s="43"/>
      <c r="E153" s="38"/>
    </row>
    <row r="154" spans="1:5" x14ac:dyDescent="0.2">
      <c r="D154" s="86"/>
      <c r="E154" s="87"/>
    </row>
    <row r="155" spans="1:5" ht="18" customHeight="1" x14ac:dyDescent="0.2">
      <c r="A155" s="176"/>
      <c r="B155" s="177"/>
      <c r="C155" s="177"/>
      <c r="D155" s="177"/>
      <c r="E155" s="177"/>
    </row>
    <row r="156" spans="1:5" ht="28.5" customHeight="1" x14ac:dyDescent="0.2">
      <c r="A156" s="95"/>
      <c r="B156" s="95"/>
      <c r="C156" s="95"/>
      <c r="D156" s="96"/>
      <c r="E156" s="42"/>
    </row>
    <row r="158" spans="1:5" x14ac:dyDescent="0.2">
      <c r="A158" s="39"/>
      <c r="B158" s="39"/>
      <c r="C158" s="39"/>
      <c r="D158" s="51"/>
      <c r="E158" s="12"/>
    </row>
    <row r="159" spans="1:5" x14ac:dyDescent="0.2">
      <c r="A159" s="39"/>
      <c r="B159" s="39"/>
      <c r="C159" s="39"/>
      <c r="D159" s="51"/>
      <c r="E159" s="12"/>
    </row>
    <row r="160" spans="1:5" ht="17.25" customHeight="1" x14ac:dyDescent="0.2">
      <c r="A160" s="39"/>
      <c r="B160" s="39"/>
      <c r="C160" s="39"/>
      <c r="D160" s="51"/>
      <c r="E160" s="12"/>
    </row>
    <row r="161" spans="1:5" ht="13.5" customHeight="1" x14ac:dyDescent="0.2">
      <c r="A161" s="39"/>
      <c r="B161" s="39"/>
      <c r="C161" s="39"/>
      <c r="D161" s="51"/>
      <c r="E161" s="12"/>
    </row>
    <row r="162" spans="1:5" x14ac:dyDescent="0.2">
      <c r="A162" s="39"/>
      <c r="B162" s="39"/>
      <c r="C162" s="39"/>
      <c r="D162" s="51"/>
      <c r="E162" s="12"/>
    </row>
    <row r="163" spans="1:5" x14ac:dyDescent="0.2">
      <c r="A163" s="39"/>
      <c r="B163" s="39"/>
      <c r="C163" s="39"/>
    </row>
    <row r="164" spans="1:5" x14ac:dyDescent="0.2">
      <c r="A164" s="39"/>
      <c r="B164" s="39"/>
      <c r="C164" s="39"/>
      <c r="D164" s="51"/>
      <c r="E164" s="12"/>
    </row>
    <row r="165" spans="1:5" x14ac:dyDescent="0.2">
      <c r="A165" s="39"/>
      <c r="B165" s="39"/>
      <c r="C165" s="39"/>
      <c r="D165" s="51"/>
      <c r="E165" s="52"/>
    </row>
    <row r="166" spans="1:5" x14ac:dyDescent="0.2">
      <c r="A166" s="39"/>
      <c r="B166" s="39"/>
      <c r="C166" s="39"/>
      <c r="D166" s="51"/>
      <c r="E166" s="12"/>
    </row>
    <row r="167" spans="1:5" ht="22.5" customHeight="1" x14ac:dyDescent="0.2">
      <c r="A167" s="39"/>
      <c r="B167" s="39"/>
      <c r="C167" s="39"/>
      <c r="D167" s="51"/>
      <c r="E167" s="90"/>
    </row>
    <row r="168" spans="1:5" ht="22.5" customHeight="1" x14ac:dyDescent="0.2">
      <c r="D168" s="43"/>
      <c r="E168" s="91"/>
    </row>
  </sheetData>
  <mergeCells count="8">
    <mergeCell ref="A155:E155"/>
    <mergeCell ref="A1:H1"/>
    <mergeCell ref="B31:H31"/>
    <mergeCell ref="B3:H3"/>
    <mergeCell ref="B15:H15"/>
    <mergeCell ref="B17:H17"/>
    <mergeCell ref="B29:H29"/>
    <mergeCell ref="B43:H43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00"/>
  <sheetViews>
    <sheetView topLeftCell="A4" zoomScale="202" zoomScaleNormal="202" workbookViewId="0">
      <selection activeCell="C15" sqref="C15"/>
    </sheetView>
  </sheetViews>
  <sheetFormatPr defaultColWidth="11.42578125" defaultRowHeight="12.75" x14ac:dyDescent="0.2"/>
  <cols>
    <col min="1" max="1" width="17.5703125" style="55" customWidth="1"/>
    <col min="2" max="2" width="38.7109375" style="58" customWidth="1"/>
    <col min="3" max="3" width="14.28515625" style="2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2.28515625" style="2" bestFit="1" customWidth="1"/>
    <col min="12" max="12" width="11.42578125" style="2" bestFit="1" customWidth="1"/>
    <col min="13" max="13" width="12.42578125" style="2" bestFit="1" customWidth="1"/>
    <col min="14" max="14" width="14.140625" style="2" bestFit="1" customWidth="1"/>
    <col min="15" max="15" width="7.140625" style="2" customWidth="1"/>
    <col min="16" max="16" width="7.5703125" style="2" bestFit="1" customWidth="1"/>
    <col min="17" max="17" width="14.28515625" style="2" customWidth="1"/>
    <col min="18" max="18" width="10" style="2" bestFit="1" customWidth="1"/>
    <col min="19" max="19" width="12.28515625" style="2" bestFit="1" customWidth="1"/>
    <col min="20" max="20" width="11.42578125" style="2" bestFit="1" customWidth="1"/>
    <col min="21" max="21" width="12.42578125" style="2" bestFit="1" customWidth="1"/>
    <col min="22" max="22" width="14.140625" style="2" bestFit="1" customWidth="1"/>
    <col min="23" max="23" width="7.140625" style="2" customWidth="1"/>
    <col min="24" max="24" width="7.5703125" style="2" bestFit="1" customWidth="1"/>
    <col min="25" max="26" width="14.28515625" style="2" customWidth="1"/>
    <col min="27" max="16384" width="11.42578125" style="10"/>
  </cols>
  <sheetData>
    <row r="1" spans="1:26" ht="24" customHeight="1" x14ac:dyDescent="0.2">
      <c r="A1" s="185" t="s">
        <v>17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98"/>
      <c r="U1" s="98"/>
      <c r="V1" s="98"/>
      <c r="W1" s="98"/>
      <c r="X1" s="98"/>
      <c r="Y1" s="98"/>
      <c r="Z1" s="98"/>
    </row>
    <row r="2" spans="1:26" ht="15.75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s="12" customFormat="1" ht="78.75" x14ac:dyDescent="0.2">
      <c r="A3" s="11" t="s">
        <v>18</v>
      </c>
      <c r="B3" s="11" t="s">
        <v>19</v>
      </c>
      <c r="C3" s="109" t="s">
        <v>154</v>
      </c>
      <c r="D3" s="110" t="s">
        <v>10</v>
      </c>
      <c r="E3" s="110" t="s">
        <v>11</v>
      </c>
      <c r="F3" s="110" t="s">
        <v>12</v>
      </c>
      <c r="G3" s="110" t="s">
        <v>13</v>
      </c>
      <c r="H3" s="110" t="s">
        <v>20</v>
      </c>
      <c r="I3" s="110" t="s">
        <v>133</v>
      </c>
      <c r="J3" s="110" t="s">
        <v>15</v>
      </c>
      <c r="K3" s="113" t="s">
        <v>143</v>
      </c>
      <c r="L3" s="114" t="s">
        <v>10</v>
      </c>
      <c r="M3" s="114" t="s">
        <v>11</v>
      </c>
      <c r="N3" s="114" t="s">
        <v>12</v>
      </c>
      <c r="O3" s="114" t="s">
        <v>13</v>
      </c>
      <c r="P3" s="114" t="s">
        <v>20</v>
      </c>
      <c r="Q3" s="114" t="s">
        <v>133</v>
      </c>
      <c r="R3" s="114" t="s">
        <v>15</v>
      </c>
      <c r="S3" s="111" t="s">
        <v>149</v>
      </c>
      <c r="T3" s="112" t="s">
        <v>10</v>
      </c>
      <c r="U3" s="112" t="s">
        <v>11</v>
      </c>
      <c r="V3" s="112" t="s">
        <v>12</v>
      </c>
      <c r="W3" s="112" t="s">
        <v>13</v>
      </c>
      <c r="X3" s="112" t="s">
        <v>20</v>
      </c>
      <c r="Y3" s="112" t="s">
        <v>133</v>
      </c>
      <c r="Z3" s="112" t="s">
        <v>15</v>
      </c>
    </row>
    <row r="4" spans="1:26" x14ac:dyDescent="0.2">
      <c r="A4" s="54"/>
      <c r="B4" s="14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2" customFormat="1" x14ac:dyDescent="0.2">
      <c r="A5" s="54"/>
      <c r="B5" s="56" t="s">
        <v>36</v>
      </c>
    </row>
    <row r="6" spans="1:26" x14ac:dyDescent="0.2">
      <c r="A6" s="54"/>
      <c r="B6" s="1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2" customFormat="1" ht="25.5" x14ac:dyDescent="0.2">
      <c r="A7" s="83" t="s">
        <v>150</v>
      </c>
      <c r="B7" s="84" t="s">
        <v>151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s="12" customFormat="1" x14ac:dyDescent="0.2">
      <c r="A8" s="54"/>
      <c r="B8" s="57"/>
    </row>
    <row r="9" spans="1:26" s="12" customFormat="1" ht="12.75" customHeight="1" x14ac:dyDescent="0.2">
      <c r="A9" s="106" t="s">
        <v>152</v>
      </c>
      <c r="B9" s="107" t="s">
        <v>25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x14ac:dyDescent="0.2">
      <c r="A10" s="53">
        <v>311</v>
      </c>
      <c r="B10" s="14" t="s">
        <v>153</v>
      </c>
      <c r="C10" s="10">
        <v>4675900</v>
      </c>
      <c r="D10" s="10">
        <v>109900</v>
      </c>
      <c r="E10" s="10"/>
      <c r="F10" s="10">
        <v>4566000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">
      <c r="A11" s="53">
        <v>312</v>
      </c>
      <c r="B11" s="14" t="s">
        <v>23</v>
      </c>
      <c r="C11" s="10">
        <v>189200</v>
      </c>
      <c r="D11" s="10">
        <v>19200</v>
      </c>
      <c r="E11" s="10"/>
      <c r="F11" s="10">
        <v>170000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">
      <c r="A12" s="53">
        <v>313</v>
      </c>
      <c r="B12" s="14" t="s">
        <v>24</v>
      </c>
      <c r="C12" s="10">
        <v>771300</v>
      </c>
      <c r="D12" s="10">
        <v>17900</v>
      </c>
      <c r="E12" s="10"/>
      <c r="F12" s="10">
        <v>753400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">
      <c r="A13" s="53">
        <v>322</v>
      </c>
      <c r="B13" s="14" t="s">
        <v>27</v>
      </c>
      <c r="C13" s="10">
        <v>169132</v>
      </c>
      <c r="D13" s="10">
        <v>154132</v>
      </c>
      <c r="E13" s="10">
        <v>10000</v>
      </c>
      <c r="F13" s="10">
        <v>5000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">
      <c r="A14" s="53">
        <v>323</v>
      </c>
      <c r="B14" s="14" t="s">
        <v>28</v>
      </c>
      <c r="C14" s="10">
        <v>194000</v>
      </c>
      <c r="D14" s="10">
        <v>74000</v>
      </c>
      <c r="E14" s="10"/>
      <c r="F14" s="10">
        <v>120000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.149999999999999" customHeight="1" x14ac:dyDescent="0.2">
      <c r="A15" s="53"/>
      <c r="B15" s="1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2" customFormat="1" x14ac:dyDescent="0.2">
      <c r="A16" s="106"/>
      <c r="B16" s="107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x14ac:dyDescent="0.2">
      <c r="A17" s="53"/>
      <c r="B17" s="1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">
      <c r="A18" s="53"/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">
      <c r="A19" s="54"/>
      <c r="B19" s="1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">
      <c r="A20" s="54"/>
      <c r="B20" s="1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2" customFormat="1" x14ac:dyDescent="0.2">
      <c r="A21" s="83"/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s="12" customFormat="1" x14ac:dyDescent="0.2">
      <c r="A22" s="54"/>
      <c r="B22" s="57"/>
    </row>
    <row r="23" spans="1:26" s="12" customFormat="1" x14ac:dyDescent="0.2">
      <c r="A23" s="106"/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x14ac:dyDescent="0.2">
      <c r="A24" s="53"/>
      <c r="B24" s="1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">
      <c r="A25" s="53"/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">
      <c r="A26" s="54"/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">
      <c r="A27" s="54"/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">
      <c r="A28" s="54"/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">
      <c r="A29" s="54"/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">
      <c r="A30" s="54"/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">
      <c r="A31" s="54"/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">
      <c r="A32" s="54"/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">
      <c r="A33" s="54"/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">
      <c r="A34" s="54"/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">
      <c r="A35" s="54"/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">
      <c r="A36" s="54"/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">
      <c r="A37" s="54"/>
      <c r="B37" s="14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">
      <c r="A38" s="54"/>
      <c r="B38" s="1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">
      <c r="A39" s="54"/>
      <c r="B39" s="1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">
      <c r="A40" s="54"/>
      <c r="B40" s="1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">
      <c r="A41" s="54"/>
      <c r="B41" s="1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">
      <c r="A42" s="54"/>
      <c r="B42" s="1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">
      <c r="A43" s="54"/>
      <c r="B43" s="1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">
      <c r="A44" s="54"/>
      <c r="B44" s="1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">
      <c r="A45" s="54"/>
      <c r="B45" s="1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">
      <c r="A46" s="54"/>
      <c r="B46" s="1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">
      <c r="A47" s="54"/>
      <c r="B47" s="1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">
      <c r="A48" s="54"/>
      <c r="B48" s="1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">
      <c r="A49" s="54"/>
      <c r="B49" s="1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">
      <c r="A50" s="54"/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">
      <c r="A51" s="54"/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">
      <c r="A52" s="54"/>
      <c r="B52" s="1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">
      <c r="A53" s="54"/>
      <c r="B53" s="1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>
      <c r="A54" s="54"/>
      <c r="B54" s="1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">
      <c r="A55" s="54"/>
      <c r="B55" s="1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">
      <c r="A56" s="54"/>
      <c r="B56" s="1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">
      <c r="A57" s="54"/>
      <c r="B57" s="1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">
      <c r="A58" s="54"/>
      <c r="B58" s="14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">
      <c r="A59" s="54"/>
      <c r="B59" s="14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">
      <c r="A60" s="54"/>
      <c r="B60" s="1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">
      <c r="A61" s="54"/>
      <c r="B61" s="1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">
      <c r="A62" s="54"/>
      <c r="B62" s="1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">
      <c r="A63" s="54"/>
      <c r="B63" s="1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">
      <c r="A64" s="54"/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">
      <c r="A65" s="54"/>
      <c r="B65" s="14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">
      <c r="A66" s="54"/>
      <c r="B66" s="14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">
      <c r="A67" s="54"/>
      <c r="B67" s="1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">
      <c r="A68" s="54"/>
      <c r="B68" s="1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">
      <c r="A69" s="54"/>
      <c r="B69" s="1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">
      <c r="A70" s="54"/>
      <c r="B70" s="14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">
      <c r="A71" s="54"/>
      <c r="B71" s="14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">
      <c r="A72" s="54"/>
      <c r="B72" s="1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">
      <c r="A73" s="54"/>
      <c r="B73" s="14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">
      <c r="A74" s="54"/>
      <c r="B74" s="1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">
      <c r="A75" s="54"/>
      <c r="B75" s="1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">
      <c r="A76" s="54"/>
      <c r="B76" s="14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">
      <c r="A77" s="54"/>
      <c r="B77" s="1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">
      <c r="A78" s="54"/>
      <c r="B78" s="1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">
      <c r="A79" s="54"/>
      <c r="B79" s="14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">
      <c r="A80" s="54"/>
      <c r="B80" s="1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">
      <c r="A81" s="54"/>
      <c r="B81" s="1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">
      <c r="A82" s="54"/>
      <c r="B82" s="1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">
      <c r="A83" s="54"/>
      <c r="B83" s="1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">
      <c r="A84" s="54"/>
      <c r="B84" s="1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">
      <c r="A85" s="54"/>
      <c r="B85" s="1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">
      <c r="A86" s="54"/>
      <c r="B86" s="1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">
      <c r="A87" s="54"/>
      <c r="B87" s="14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">
      <c r="A88" s="54"/>
      <c r="B88" s="14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">
      <c r="A89" s="54"/>
      <c r="B89" s="14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">
      <c r="A90" s="54"/>
      <c r="B90" s="14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">
      <c r="A91" s="54"/>
      <c r="B91" s="14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">
      <c r="A92" s="54"/>
      <c r="B92" s="1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">
      <c r="A93" s="54"/>
      <c r="B93" s="1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">
      <c r="A94" s="54"/>
      <c r="B94" s="14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">
      <c r="A95" s="54"/>
      <c r="B95" s="1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">
      <c r="A96" s="54"/>
      <c r="B96" s="1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">
      <c r="A97" s="54"/>
      <c r="B97" s="14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">
      <c r="A98" s="54"/>
      <c r="B98" s="1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">
      <c r="A99" s="54"/>
      <c r="B99" s="14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2">
      <c r="A100" s="54"/>
      <c r="B100" s="14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">
      <c r="A101" s="54"/>
      <c r="B101" s="14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">
      <c r="A102" s="54"/>
      <c r="B102" s="14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">
      <c r="A103" s="54"/>
      <c r="B103" s="14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">
      <c r="A104" s="54"/>
      <c r="B104" s="14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">
      <c r="A105" s="54"/>
      <c r="B105" s="1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">
      <c r="A106" s="54"/>
      <c r="B106" s="1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">
      <c r="A107" s="54"/>
      <c r="B107" s="14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">
      <c r="A108" s="54"/>
      <c r="B108" s="14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">
      <c r="A109" s="54"/>
      <c r="B109" s="14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">
      <c r="A110" s="54"/>
      <c r="B110" s="14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">
      <c r="A111" s="54"/>
      <c r="B111" s="14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">
      <c r="A112" s="54"/>
      <c r="B112" s="14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">
      <c r="A113" s="54"/>
      <c r="B113" s="14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">
      <c r="A114" s="54"/>
      <c r="B114" s="14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">
      <c r="A115" s="54"/>
      <c r="B115" s="14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">
      <c r="A116" s="54"/>
      <c r="B116" s="14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">
      <c r="A117" s="54"/>
      <c r="B117" s="14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2">
      <c r="A118" s="54"/>
      <c r="B118" s="14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2">
      <c r="A119" s="54"/>
      <c r="B119" s="14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">
      <c r="A120" s="54"/>
      <c r="B120" s="14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">
      <c r="A121" s="54"/>
      <c r="B121" s="14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">
      <c r="A122" s="54"/>
      <c r="B122" s="14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">
      <c r="A123" s="54"/>
      <c r="B123" s="14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">
      <c r="A124" s="54"/>
      <c r="B124" s="14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">
      <c r="A125" s="54"/>
      <c r="B125" s="14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">
      <c r="A126" s="54"/>
      <c r="B126" s="14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">
      <c r="A127" s="54"/>
      <c r="B127" s="14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">
      <c r="A128" s="54"/>
      <c r="B128" s="14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">
      <c r="A129" s="54"/>
      <c r="B129" s="14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">
      <c r="A130" s="54"/>
      <c r="B130" s="14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">
      <c r="A131" s="54"/>
      <c r="B131" s="14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">
      <c r="A132" s="54"/>
      <c r="B132" s="14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">
      <c r="A133" s="54"/>
      <c r="B133" s="14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">
      <c r="A134" s="54"/>
      <c r="B134" s="14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">
      <c r="A135" s="54"/>
      <c r="B135" s="14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">
      <c r="A136" s="54"/>
      <c r="B136" s="14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">
      <c r="A137" s="54"/>
      <c r="B137" s="14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">
      <c r="A138" s="54"/>
      <c r="B138" s="14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">
      <c r="A139" s="54"/>
      <c r="B139" s="14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">
      <c r="A140" s="54"/>
      <c r="B140" s="14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">
      <c r="A141" s="54"/>
      <c r="B141" s="14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">
      <c r="A142" s="54"/>
      <c r="B142" s="14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">
      <c r="A143" s="54"/>
      <c r="B143" s="14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">
      <c r="A144" s="54"/>
      <c r="B144" s="14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">
      <c r="A145" s="54"/>
      <c r="B145" s="14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">
      <c r="A146" s="54"/>
      <c r="B146" s="14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">
      <c r="A147" s="54"/>
      <c r="B147" s="14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">
      <c r="A148" s="54"/>
      <c r="B148" s="14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">
      <c r="A149" s="54"/>
      <c r="B149" s="14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">
      <c r="A150" s="54"/>
      <c r="B150" s="14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">
      <c r="A151" s="54"/>
      <c r="B151" s="14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">
      <c r="A152" s="54"/>
      <c r="B152" s="14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">
      <c r="A153" s="54"/>
      <c r="B153" s="14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">
      <c r="A154" s="54"/>
      <c r="B154" s="14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">
      <c r="A155" s="54"/>
      <c r="B155" s="14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2">
      <c r="A156" s="54"/>
      <c r="B156" s="14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2">
      <c r="A157" s="54"/>
      <c r="B157" s="14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">
      <c r="A158" s="54"/>
      <c r="B158" s="14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">
      <c r="A159" s="54"/>
      <c r="B159" s="14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">
      <c r="A160" s="54"/>
      <c r="B160" s="14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2">
      <c r="A161" s="54"/>
      <c r="B161" s="14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2">
      <c r="A162" s="54"/>
      <c r="B162" s="14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2">
      <c r="A163" s="54"/>
      <c r="B163" s="14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2">
      <c r="A164" s="54"/>
      <c r="B164" s="14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2">
      <c r="A165" s="54"/>
      <c r="B165" s="14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2">
      <c r="A166" s="54"/>
      <c r="B166" s="14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2">
      <c r="A167" s="54"/>
      <c r="B167" s="14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">
      <c r="A168" s="54"/>
      <c r="B168" s="14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">
      <c r="A169" s="54"/>
      <c r="B169" s="14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">
      <c r="A170" s="54"/>
      <c r="B170" s="14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">
      <c r="A171" s="54"/>
      <c r="B171" s="14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2">
      <c r="A172" s="54"/>
      <c r="B172" s="14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2">
      <c r="A173" s="54"/>
      <c r="B173" s="14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2">
      <c r="A174" s="54"/>
      <c r="B174" s="14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2">
      <c r="A175" s="54"/>
      <c r="B175" s="14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2">
      <c r="A176" s="54"/>
      <c r="B176" s="14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2">
      <c r="A177" s="54"/>
      <c r="B177" s="14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2">
      <c r="A178" s="54"/>
      <c r="B178" s="14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2">
      <c r="A179" s="54"/>
      <c r="B179" s="14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2">
      <c r="A180" s="54"/>
      <c r="B180" s="14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2">
      <c r="A181" s="54"/>
      <c r="B181" s="14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2">
      <c r="A182" s="54"/>
      <c r="B182" s="14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2">
      <c r="A183" s="54"/>
      <c r="B183" s="14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2">
      <c r="A184" s="54"/>
      <c r="B184" s="14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2">
      <c r="A185" s="54"/>
      <c r="B185" s="14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2">
      <c r="A186" s="54"/>
      <c r="B186" s="14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2">
      <c r="A187" s="54"/>
      <c r="B187" s="14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2">
      <c r="A188" s="54"/>
      <c r="B188" s="14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2">
      <c r="A189" s="54"/>
      <c r="B189" s="14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2">
      <c r="A190" s="54"/>
      <c r="B190" s="14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2">
      <c r="A191" s="54"/>
      <c r="B191" s="14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2">
      <c r="A192" s="54"/>
      <c r="B192" s="14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2">
      <c r="A193" s="54"/>
      <c r="B193" s="14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2">
      <c r="A194" s="54"/>
      <c r="B194" s="14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2">
      <c r="A195" s="54"/>
      <c r="B195" s="14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2">
      <c r="A196" s="54"/>
      <c r="B196" s="14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2">
      <c r="A197" s="54"/>
      <c r="B197" s="14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2">
      <c r="A198" s="54"/>
      <c r="B198" s="14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2">
      <c r="A199" s="54"/>
      <c r="B199" s="14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2">
      <c r="A200" s="54"/>
      <c r="B200" s="14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2">
      <c r="A201" s="54"/>
      <c r="B201" s="14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2">
      <c r="A202" s="54"/>
      <c r="B202" s="14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2">
      <c r="A203" s="54"/>
      <c r="B203" s="14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2">
      <c r="A204" s="54"/>
      <c r="B204" s="14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2">
      <c r="A205" s="54"/>
      <c r="B205" s="14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2">
      <c r="A206" s="54"/>
      <c r="B206" s="14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2">
      <c r="A207" s="54"/>
      <c r="B207" s="14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2">
      <c r="A208" s="54"/>
      <c r="B208" s="14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2">
      <c r="A209" s="54"/>
      <c r="B209" s="14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2">
      <c r="A210" s="54"/>
      <c r="B210" s="14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2">
      <c r="A211" s="54"/>
      <c r="B211" s="14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2">
      <c r="A212" s="54"/>
      <c r="B212" s="14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2">
      <c r="A213" s="54"/>
      <c r="B213" s="14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2">
      <c r="A214" s="54"/>
      <c r="B214" s="14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2">
      <c r="A215" s="54"/>
      <c r="B215" s="14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2">
      <c r="A216" s="54"/>
      <c r="B216" s="14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2">
      <c r="A217" s="54"/>
      <c r="B217" s="14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2">
      <c r="A218" s="54"/>
      <c r="B218" s="14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2">
      <c r="A219" s="54"/>
      <c r="B219" s="14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2">
      <c r="A220" s="54"/>
      <c r="B220" s="14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">
      <c r="A221" s="54"/>
      <c r="B221" s="14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2">
      <c r="A222" s="54"/>
      <c r="B222" s="14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2">
      <c r="A223" s="54"/>
      <c r="B223" s="14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2">
      <c r="A224" s="54"/>
      <c r="B224" s="14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2">
      <c r="A225" s="54"/>
      <c r="B225" s="14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2">
      <c r="A226" s="54"/>
      <c r="B226" s="14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2">
      <c r="A227" s="54"/>
      <c r="B227" s="14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2">
      <c r="A228" s="54"/>
      <c r="B228" s="14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2">
      <c r="A229" s="54"/>
      <c r="B229" s="14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2">
      <c r="A230" s="54"/>
      <c r="B230" s="14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2">
      <c r="A231" s="54"/>
      <c r="B231" s="14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">
      <c r="A232" s="54"/>
      <c r="B232" s="14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2">
      <c r="A233" s="54"/>
      <c r="B233" s="14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2">
      <c r="A234" s="54"/>
      <c r="B234" s="14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2">
      <c r="A235" s="54"/>
      <c r="B235" s="14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2">
      <c r="A236" s="54"/>
      <c r="B236" s="14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2">
      <c r="A237" s="54"/>
      <c r="B237" s="14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2">
      <c r="A238" s="54"/>
      <c r="B238" s="14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2">
      <c r="A239" s="54"/>
      <c r="B239" s="14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2">
      <c r="A240" s="54"/>
      <c r="B240" s="14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2">
      <c r="A241" s="54"/>
      <c r="B241" s="14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2">
      <c r="A242" s="54"/>
      <c r="B242" s="14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2">
      <c r="A243" s="54"/>
      <c r="B243" s="14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2">
      <c r="A244" s="54"/>
      <c r="B244" s="14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2">
      <c r="A245" s="54"/>
      <c r="B245" s="14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2">
      <c r="A246" s="54"/>
      <c r="B246" s="14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2">
      <c r="A247" s="54"/>
      <c r="B247" s="14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2">
      <c r="A248" s="54"/>
      <c r="B248" s="14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2">
      <c r="A249" s="54"/>
      <c r="B249" s="14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2">
      <c r="A250" s="54"/>
      <c r="B250" s="14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2">
      <c r="A251" s="54"/>
      <c r="B251" s="14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2">
      <c r="A252" s="54"/>
      <c r="B252" s="14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2">
      <c r="A253" s="54"/>
      <c r="B253" s="14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2">
      <c r="A254" s="54"/>
      <c r="B254" s="14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2">
      <c r="A255" s="54"/>
      <c r="B255" s="14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2">
      <c r="A256" s="54"/>
      <c r="B256" s="14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2">
      <c r="A257" s="54"/>
      <c r="B257" s="14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2">
      <c r="A258" s="54"/>
      <c r="B258" s="14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2">
      <c r="A259" s="54"/>
      <c r="B259" s="14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2">
      <c r="A260" s="54"/>
      <c r="B260" s="14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2">
      <c r="A261" s="54"/>
      <c r="B261" s="14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2">
      <c r="A262" s="54"/>
      <c r="B262" s="14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2">
      <c r="A263" s="54"/>
      <c r="B263" s="14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2">
      <c r="A264" s="54"/>
      <c r="B264" s="14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2">
      <c r="A265" s="54"/>
      <c r="B265" s="14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2">
      <c r="A266" s="54"/>
      <c r="B266" s="14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2">
      <c r="A267" s="54"/>
      <c r="B267" s="14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2">
      <c r="A268" s="54"/>
      <c r="B268" s="14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2">
      <c r="A269" s="54"/>
      <c r="B269" s="14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2">
      <c r="A270" s="54"/>
      <c r="B270" s="14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2">
      <c r="A271" s="54"/>
      <c r="B271" s="14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2">
      <c r="A272" s="54"/>
      <c r="B272" s="14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2">
      <c r="A273" s="54"/>
      <c r="B273" s="14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2">
      <c r="A274" s="54"/>
      <c r="B274" s="14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2">
      <c r="A275" s="54"/>
      <c r="B275" s="14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2">
      <c r="A276" s="54"/>
      <c r="B276" s="14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2">
      <c r="A277" s="54"/>
      <c r="B277" s="14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2">
      <c r="A278" s="54"/>
      <c r="B278" s="14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2">
      <c r="A279" s="54"/>
      <c r="B279" s="14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2">
      <c r="A280" s="54"/>
      <c r="B280" s="14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2">
      <c r="A281" s="54"/>
      <c r="B281" s="14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2">
      <c r="A282" s="54"/>
      <c r="B282" s="14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2">
      <c r="A283" s="54"/>
      <c r="B283" s="14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2">
      <c r="A284" s="54"/>
      <c r="B284" s="14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2">
      <c r="A285" s="54"/>
      <c r="B285" s="14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2">
      <c r="A286" s="54"/>
      <c r="B286" s="14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2">
      <c r="A287" s="54"/>
      <c r="B287" s="14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2">
      <c r="A288" s="54"/>
      <c r="B288" s="14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2">
      <c r="A289" s="54"/>
      <c r="B289" s="14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2">
      <c r="A290" s="54"/>
      <c r="B290" s="14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2">
      <c r="A291" s="54"/>
      <c r="B291" s="14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2">
      <c r="A292" s="54"/>
      <c r="B292" s="14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2">
      <c r="A293" s="54"/>
      <c r="B293" s="14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2">
      <c r="A294" s="54"/>
      <c r="B294" s="14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2">
      <c r="A295" s="54"/>
      <c r="B295" s="14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2">
      <c r="A296" s="54"/>
      <c r="B296" s="14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2">
      <c r="A297" s="54"/>
      <c r="B297" s="14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2">
      <c r="A298" s="54"/>
      <c r="B298" s="14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2">
      <c r="A299" s="54"/>
      <c r="B299" s="14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2">
      <c r="A300" s="54"/>
      <c r="B300" s="14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</sheetData>
  <mergeCells count="1">
    <mergeCell ref="A1:S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Katarina Curać</cp:lastModifiedBy>
  <cp:lastPrinted>2021-12-16T07:33:43Z</cp:lastPrinted>
  <dcterms:created xsi:type="dcterms:W3CDTF">2013-09-11T11:00:21Z</dcterms:created>
  <dcterms:modified xsi:type="dcterms:W3CDTF">2024-03-12T07:32:32Z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